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20" yWindow="-120" windowWidth="21840" windowHeight="13740" activeTab="1"/>
  </bookViews>
  <sheets>
    <sheet name="2025" sheetId="4" r:id="rId1"/>
    <sheet name="2026" sheetId="5" r:id="rId2"/>
  </sheets>
  <calcPr calcId="145621"/>
</workbook>
</file>

<file path=xl/calcChain.xml><?xml version="1.0" encoding="utf-8"?>
<calcChain xmlns="http://schemas.openxmlformats.org/spreadsheetml/2006/main">
  <c r="H4" i="5" l="1"/>
  <c r="G15" i="4" l="1"/>
  <c r="I15" i="4"/>
  <c r="J15" i="4"/>
  <c r="K15" i="4"/>
  <c r="H15" i="4"/>
  <c r="G12" i="5" l="1"/>
  <c r="L13" i="4"/>
  <c r="L15" i="4" s="1"/>
  <c r="H11" i="5" l="1"/>
  <c r="I11" i="5" s="1"/>
  <c r="H10" i="5"/>
  <c r="I10" i="5" l="1"/>
  <c r="I12" i="5" s="1"/>
  <c r="H12" i="5"/>
</calcChain>
</file>

<file path=xl/sharedStrings.xml><?xml version="1.0" encoding="utf-8"?>
<sst xmlns="http://schemas.openxmlformats.org/spreadsheetml/2006/main" count="75" uniqueCount="46">
  <si>
    <t>Ծրագրի անվանում</t>
  </si>
  <si>
    <t>որից՝</t>
  </si>
  <si>
    <t>Սուբվենցիա</t>
  </si>
  <si>
    <t>Համայնքային բյուջե</t>
  </si>
  <si>
    <t>Այլ ներդրող</t>
  </si>
  <si>
    <t>հ/հ</t>
  </si>
  <si>
    <t>Ընդամենը</t>
  </si>
  <si>
    <t>Մեղրի քաղաքի մշակույթի տան վերանորոգում</t>
  </si>
  <si>
    <t>Ագարակ քաղաքի մարզադաշտի վերանորոգում</t>
  </si>
  <si>
    <t>էներգախնայող լուսավորության ցանցի  ընդլայնում</t>
  </si>
  <si>
    <t>Նոր աղբատարների և աղբամանների ձեռքբերում՝ աղբի տեսակավորման հնարավորությամբ</t>
  </si>
  <si>
    <t>2025թ.</t>
  </si>
  <si>
    <t>2026թ.</t>
  </si>
  <si>
    <t>Ծրագրի նախնական արժեք 
(ՀՀ դրամ)</t>
  </si>
  <si>
    <t>Ծրագրի նախնական
արժեք 
(ՀՀ դրամ)</t>
  </si>
  <si>
    <t>Մեղրի և Ագարակ քաղաքներում զբոսայգիների կանաչապատում, ծաղկապատում</t>
  </si>
  <si>
    <t>Ծախսատեսակ</t>
  </si>
  <si>
    <t>բաժին</t>
  </si>
  <si>
    <t>դաս</t>
  </si>
  <si>
    <t>խումբ</t>
  </si>
  <si>
    <t>6</t>
  </si>
  <si>
    <t>1</t>
  </si>
  <si>
    <t>Բնակարանային շինարարություն</t>
  </si>
  <si>
    <t>4</t>
  </si>
  <si>
    <t>5</t>
  </si>
  <si>
    <t>Հանգստի և սպորտի ծառայություններ</t>
  </si>
  <si>
    <t>8</t>
  </si>
  <si>
    <t>ՀՀ Սյունիքի մարզի</t>
  </si>
  <si>
    <t>Մեղրի համայնքի ավագանու</t>
  </si>
  <si>
    <t xml:space="preserve">                Հավելված 4</t>
  </si>
  <si>
    <t xml:space="preserve">                Հավելված 5</t>
  </si>
  <si>
    <t>2</t>
  </si>
  <si>
    <t>3</t>
  </si>
  <si>
    <t>Ճանապարհային տրանսպորտ</t>
  </si>
  <si>
    <t>Աղբահանում</t>
  </si>
  <si>
    <t>Փողոցների լուսավորում</t>
  </si>
  <si>
    <t>Մշակույթի տներ,ակումբներ</t>
  </si>
  <si>
    <t>Մեղրի և Ագարակ քաղաքների բազմաբնակարան շենքերի տանիքների նորոգում</t>
  </si>
  <si>
    <t>Ճանապարհային ենթակառուցվածքների բարեկարգում Ագարակ քաղաքում</t>
  </si>
  <si>
    <t>Ռոյալթի</t>
  </si>
  <si>
    <t>Բնապահպանական մասհանում</t>
  </si>
  <si>
    <t>Համայնքի ղեկավար՝</t>
  </si>
  <si>
    <t>Խ․ Անդրեասյան</t>
  </si>
  <si>
    <t>ՀԱՅԱՍՏԱՆԻ ՀԱՆՐԱՊԵՏՈՒԹՅԱՆ ՍՅՈՒՆԻՔԻ ՄԱՐԶԻ ՄԵՂՐԻ ՀԱՄԱՅՆՔԻ 2025-2027 ԹՎԱԿԱՆՆԵՐԻ ՄԻՋՆԱԺԱՄԿԵՏ ԾԱԽՍԵՐԻ ԾՐԱԳՐՈՎ 2025 ԹՎԱԿԱՆԻՆ ՆԱԽԱՏԵՍՎԱԾ ԿԱՊԻՏԱԼ ԾՐԱԳՐԵՐ</t>
  </si>
  <si>
    <t>ՀԱՅԱՍՏԱՆԻ ՀԱՆՐԱՊԵՏՈՒԹՅԱՆ ՍՅՈՒՆԻՔԻ ՄԱՐԶԻ ՄԵՂՐԻ ՀԱՄԱՅՆՔԻ 2025-2027 ԹՎԱԿԱՆՆԵՐԻ ՄԻՋՆԱԺԱՄԿԵՏ ԾԱԽՍԵՐԻ ԾՐԱԳՐՈՎ 2026 ԹՎԱԿԱՆԻՆ ՆԱԽԱՏԵՍՎԱԾ ԿԱՊԻՏԱԼ ԾՐԱԳՐԵՐ</t>
  </si>
  <si>
    <t>2024 թվականի հուլիսի 30-ի N72-Լ որոշման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</si>
</sst>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р_.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GHEA Grapalat"/>
      <family val="3"/>
    </font>
    <font>
      <sz val="11"/>
      <color theme="1"/>
      <name val="GHEA Grapalat"/>
      <family val="3"/>
    </font>
    <font>
      <sz val="9"/>
      <color theme="1"/>
      <name val="GHEA Grapalat"/>
      <family val="3"/>
    </font>
    <font>
      <i/>
      <sz val="11"/>
      <color theme="1"/>
      <name val="GHEA Grapalat"/>
      <family val="3"/>
    </font>
    <font>
      <b/>
      <i/>
      <sz val="11"/>
      <color theme="1"/>
      <name val="GHEA Grapalat"/>
      <family val="3"/>
    </font>
    <font>
      <b/>
      <i/>
      <sz val="10"/>
      <color theme="1"/>
      <name val="GHEA Grapalat"/>
      <family val="3"/>
    </font>
    <font>
      <sz val="10"/>
      <name val="Arial"/>
      <family val="2"/>
      <charset val="204"/>
    </font>
    <font>
      <i/>
      <sz val="12"/>
      <color theme="1"/>
      <name val="GHEA Grapalat"/>
      <family val="3"/>
    </font>
    <font>
      <b/>
      <i/>
      <sz val="9"/>
      <color theme="1"/>
      <name val="GHEA Grapalat"/>
      <family val="3"/>
    </font>
    <font>
      <i/>
      <sz val="10"/>
      <color theme="1"/>
      <name val="GHEA Grapalat"/>
      <family val="3"/>
    </font>
    <font>
      <i/>
      <sz val="10"/>
      <color indexed="8"/>
      <name val="GHEA Grapalat"/>
      <family val="3"/>
    </font>
    <font>
      <b/>
      <i/>
      <sz val="9"/>
      <name val="GHEA Grapalat"/>
      <family val="3"/>
    </font>
    <font>
      <i/>
      <sz val="10"/>
      <name val="GHEA Grapalat"/>
      <family val="3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56">
    <xf numFmtId="0" fontId="0" fillId="0" borderId="0" xfId="0"/>
    <xf numFmtId="0" fontId="4" fillId="0" borderId="0" xfId="0" applyFont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4" fillId="0" borderId="0" xfId="0" applyFont="1"/>
    <xf numFmtId="0" fontId="2" fillId="0" borderId="0" xfId="0" applyFont="1"/>
    <xf numFmtId="0" fontId="9" fillId="0" borderId="1" xfId="0" applyFont="1" applyBorder="1" applyAlignment="1">
      <alignment vertical="center" wrapText="1"/>
    </xf>
    <xf numFmtId="0" fontId="3" fillId="0" borderId="0" xfId="0" applyFont="1"/>
    <xf numFmtId="0" fontId="11" fillId="0" borderId="1" xfId="1" applyFont="1" applyBorder="1" applyAlignment="1" applyProtection="1">
      <alignment vertical="center" wrapText="1"/>
      <protection locked="0"/>
    </xf>
    <xf numFmtId="49" fontId="11" fillId="0" borderId="1" xfId="1" applyNumberFormat="1" applyFont="1" applyBorder="1" applyAlignment="1" applyProtection="1">
      <alignment horizontal="center" vertical="center" wrapText="1"/>
      <protection locked="0"/>
    </xf>
    <xf numFmtId="3" fontId="10" fillId="0" borderId="2" xfId="0" applyNumberFormat="1" applyFont="1" applyBorder="1" applyAlignment="1">
      <alignment vertical="center" wrapText="1"/>
    </xf>
    <xf numFmtId="3" fontId="10" fillId="0" borderId="1" xfId="0" applyNumberFormat="1" applyFont="1" applyBorder="1" applyAlignment="1">
      <alignment vertical="center" wrapText="1"/>
    </xf>
    <xf numFmtId="164" fontId="10" fillId="0" borderId="2" xfId="0" applyNumberFormat="1" applyFont="1" applyBorder="1" applyAlignment="1">
      <alignment vertical="center" wrapText="1"/>
    </xf>
    <xf numFmtId="164" fontId="10" fillId="0" borderId="1" xfId="0" applyNumberFormat="1" applyFont="1" applyBorder="1" applyAlignment="1">
      <alignment vertical="center" wrapText="1"/>
    </xf>
    <xf numFmtId="3" fontId="5" fillId="0" borderId="1" xfId="0" applyNumberFormat="1" applyFont="1" applyBorder="1" applyAlignment="1">
      <alignment vertical="center" wrapText="1"/>
    </xf>
    <xf numFmtId="3" fontId="5" fillId="0" borderId="6" xfId="0" applyNumberFormat="1" applyFont="1" applyBorder="1" applyAlignment="1">
      <alignment vertical="center" wrapText="1"/>
    </xf>
    <xf numFmtId="0" fontId="5" fillId="0" borderId="0" xfId="0" applyFont="1"/>
    <xf numFmtId="3" fontId="13" fillId="0" borderId="1" xfId="0" applyNumberFormat="1" applyFont="1" applyBorder="1" applyAlignment="1">
      <alignment vertical="center" wrapText="1"/>
    </xf>
    <xf numFmtId="3" fontId="4" fillId="0" borderId="0" xfId="0" applyNumberFormat="1" applyFont="1"/>
    <xf numFmtId="3" fontId="8" fillId="0" borderId="0" xfId="0" applyNumberFormat="1" applyFont="1" applyAlignment="1">
      <alignment vertical="center" wrapText="1"/>
    </xf>
    <xf numFmtId="3" fontId="12" fillId="0" borderId="0" xfId="1" applyNumberFormat="1" applyFont="1" applyAlignment="1">
      <alignment horizontal="right"/>
    </xf>
    <xf numFmtId="3" fontId="6" fillId="0" borderId="1" xfId="0" applyNumberFormat="1" applyFont="1" applyBorder="1" applyAlignment="1">
      <alignment vertical="center" wrapText="1"/>
    </xf>
    <xf numFmtId="3" fontId="4" fillId="0" borderId="1" xfId="0" applyNumberFormat="1" applyFont="1" applyBorder="1"/>
    <xf numFmtId="3" fontId="5" fillId="0" borderId="0" xfId="0" applyNumberFormat="1" applyFont="1"/>
    <xf numFmtId="0" fontId="5" fillId="0" borderId="0" xfId="0" applyFont="1" applyAlignment="1"/>
    <xf numFmtId="3" fontId="12" fillId="0" borderId="0" xfId="1" applyNumberFormat="1" applyFont="1" applyAlignment="1">
      <alignment horizontal="right"/>
    </xf>
    <xf numFmtId="0" fontId="12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3" fontId="12" fillId="0" borderId="0" xfId="1" applyNumberFormat="1" applyFont="1" applyAlignment="1">
      <alignment horizontal="right"/>
    </xf>
    <xf numFmtId="0" fontId="6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3" fontId="6" fillId="0" borderId="1" xfId="0" applyNumberFormat="1" applyFont="1" applyBorder="1" applyAlignment="1">
      <alignment vertical="center" wrapText="1"/>
    </xf>
    <xf numFmtId="3" fontId="6" fillId="0" borderId="2" xfId="0" applyNumberFormat="1" applyFont="1" applyBorder="1" applyAlignment="1">
      <alignment horizontal="center" vertical="center" wrapText="1"/>
    </xf>
    <xf numFmtId="3" fontId="6" fillId="0" borderId="3" xfId="0" applyNumberFormat="1" applyFont="1" applyBorder="1" applyAlignment="1">
      <alignment horizontal="center" vertical="center" wrapText="1"/>
    </xf>
    <xf numFmtId="3" fontId="6" fillId="0" borderId="4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vertical="center" wrapText="1"/>
    </xf>
    <xf numFmtId="0" fontId="6" fillId="0" borderId="6" xfId="0" applyFont="1" applyBorder="1" applyAlignment="1">
      <alignment vertical="center" wrapText="1"/>
    </xf>
    <xf numFmtId="0" fontId="12" fillId="0" borderId="0" xfId="0" applyFont="1" applyAlignment="1">
      <alignment horizontal="righ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9" fillId="0" borderId="5" xfId="0" applyFont="1" applyBorder="1" applyAlignment="1">
      <alignment vertical="center" wrapText="1"/>
    </xf>
    <xf numFmtId="0" fontId="9" fillId="0" borderId="6" xfId="0" applyFont="1" applyBorder="1" applyAlignment="1">
      <alignment vertical="center" wrapText="1"/>
    </xf>
    <xf numFmtId="3" fontId="8" fillId="0" borderId="0" xfId="0" applyNumberFormat="1" applyFont="1" applyAlignment="1">
      <alignment horizontal="right" vertical="center" wrapText="1"/>
    </xf>
    <xf numFmtId="3" fontId="12" fillId="0" borderId="0" xfId="0" applyNumberFormat="1" applyFont="1" applyAlignment="1">
      <alignment horizontal="right"/>
    </xf>
    <xf numFmtId="0" fontId="8" fillId="0" borderId="0" xfId="0" applyFont="1" applyAlignment="1">
      <alignment horizontal="right" vertical="center" wrapText="1"/>
    </xf>
    <xf numFmtId="3" fontId="12" fillId="0" borderId="0" xfId="0" applyNumberFormat="1" applyFont="1" applyAlignment="1">
      <alignment horizontal="righ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workbookViewId="0">
      <selection activeCell="D4" sqref="D4"/>
    </sheetView>
  </sheetViews>
  <sheetFormatPr defaultRowHeight="16.5" x14ac:dyDescent="0.3"/>
  <cols>
    <col min="1" max="1" width="5.42578125" style="5" customWidth="1"/>
    <col min="2" max="2" width="34.7109375" style="5" customWidth="1"/>
    <col min="3" max="3" width="16.42578125" style="5" customWidth="1"/>
    <col min="4" max="4" width="7.28515625" style="5" customWidth="1"/>
    <col min="5" max="6" width="8.5703125" style="5" customWidth="1"/>
    <col min="7" max="7" width="16.85546875" style="19" bestFit="1" customWidth="1"/>
    <col min="8" max="10" width="15.7109375" style="19" customWidth="1"/>
    <col min="11" max="11" width="15.5703125" style="19" customWidth="1"/>
    <col min="12" max="12" width="13.5703125" style="19" customWidth="1"/>
    <col min="13" max="16384" width="9.140625" style="5"/>
  </cols>
  <sheetData>
    <row r="1" spans="1:12" s="3" customFormat="1" ht="17.25" x14ac:dyDescent="0.25">
      <c r="G1" s="20"/>
      <c r="H1" s="52"/>
      <c r="I1" s="52"/>
      <c r="J1" s="52"/>
      <c r="K1" s="53"/>
      <c r="L1" s="26" t="s">
        <v>29</v>
      </c>
    </row>
    <row r="2" spans="1:12" s="3" customFormat="1" ht="17.25" x14ac:dyDescent="0.25">
      <c r="G2" s="20"/>
      <c r="H2" s="52"/>
      <c r="I2" s="52"/>
      <c r="J2" s="52"/>
      <c r="K2" s="26"/>
      <c r="L2" s="26" t="s">
        <v>27</v>
      </c>
    </row>
    <row r="3" spans="1:12" s="3" customFormat="1" ht="17.25" x14ac:dyDescent="0.25">
      <c r="G3" s="20"/>
      <c r="H3" s="52"/>
      <c r="I3" s="52"/>
      <c r="J3" s="52"/>
      <c r="K3" s="26"/>
      <c r="L3" s="26" t="s">
        <v>28</v>
      </c>
    </row>
    <row r="4" spans="1:12" s="3" customFormat="1" ht="17.25" x14ac:dyDescent="0.25">
      <c r="G4" s="20"/>
      <c r="H4" s="29" t="s">
        <v>45</v>
      </c>
      <c r="I4" s="29"/>
      <c r="J4" s="29"/>
      <c r="K4" s="29"/>
      <c r="L4" s="29"/>
    </row>
    <row r="5" spans="1:12" s="3" customFormat="1" ht="17.25" x14ac:dyDescent="0.25">
      <c r="G5" s="20"/>
      <c r="H5" s="20"/>
      <c r="I5" s="20"/>
      <c r="J5" s="20"/>
      <c r="K5" s="20"/>
      <c r="L5" s="21"/>
    </row>
    <row r="6" spans="1:12" s="1" customFormat="1" ht="42.75" customHeight="1" x14ac:dyDescent="0.25">
      <c r="A6" s="30" t="s">
        <v>43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</row>
    <row r="7" spans="1:12" x14ac:dyDescent="0.3">
      <c r="A7" s="31" t="s">
        <v>11</v>
      </c>
      <c r="B7" s="32"/>
      <c r="C7" s="32"/>
      <c r="D7" s="32"/>
      <c r="E7" s="32"/>
      <c r="F7" s="32"/>
      <c r="G7" s="32"/>
      <c r="H7" s="32"/>
      <c r="I7" s="32"/>
      <c r="J7" s="32"/>
      <c r="K7" s="32"/>
      <c r="L7" s="33"/>
    </row>
    <row r="8" spans="1:12" x14ac:dyDescent="0.3">
      <c r="A8" s="37" t="s">
        <v>5</v>
      </c>
      <c r="B8" s="37" t="s">
        <v>0</v>
      </c>
      <c r="C8" s="42" t="s">
        <v>16</v>
      </c>
      <c r="D8" s="42" t="s">
        <v>17</v>
      </c>
      <c r="E8" s="42" t="s">
        <v>18</v>
      </c>
      <c r="F8" s="42" t="s">
        <v>19</v>
      </c>
      <c r="G8" s="38" t="s">
        <v>13</v>
      </c>
      <c r="H8" s="39" t="s">
        <v>1</v>
      </c>
      <c r="I8" s="40"/>
      <c r="J8" s="40"/>
      <c r="K8" s="40"/>
      <c r="L8" s="41"/>
    </row>
    <row r="9" spans="1:12" ht="39" customHeight="1" x14ac:dyDescent="0.3">
      <c r="A9" s="37"/>
      <c r="B9" s="37"/>
      <c r="C9" s="43"/>
      <c r="D9" s="43"/>
      <c r="E9" s="43"/>
      <c r="F9" s="43"/>
      <c r="G9" s="38"/>
      <c r="H9" s="22" t="s">
        <v>2</v>
      </c>
      <c r="I9" s="22" t="s">
        <v>39</v>
      </c>
      <c r="J9" s="22" t="s">
        <v>40</v>
      </c>
      <c r="K9" s="22" t="s">
        <v>3</v>
      </c>
      <c r="L9" s="22" t="s">
        <v>4</v>
      </c>
    </row>
    <row r="10" spans="1:12" ht="51.75" customHeight="1" x14ac:dyDescent="0.3">
      <c r="A10" s="2">
        <v>1</v>
      </c>
      <c r="B10" s="4" t="s">
        <v>8</v>
      </c>
      <c r="C10" s="9" t="s">
        <v>25</v>
      </c>
      <c r="D10" s="10" t="s">
        <v>26</v>
      </c>
      <c r="E10" s="10" t="s">
        <v>21</v>
      </c>
      <c r="F10" s="10" t="s">
        <v>21</v>
      </c>
      <c r="G10" s="11">
        <v>93652934</v>
      </c>
      <c r="H10" s="23"/>
      <c r="I10" s="18">
        <v>93652934</v>
      </c>
      <c r="J10" s="12"/>
      <c r="K10" s="12"/>
      <c r="L10" s="12"/>
    </row>
    <row r="11" spans="1:12" ht="52.5" customHeight="1" x14ac:dyDescent="0.3">
      <c r="A11" s="2">
        <v>2</v>
      </c>
      <c r="B11" s="4" t="s">
        <v>10</v>
      </c>
      <c r="C11" s="4" t="s">
        <v>34</v>
      </c>
      <c r="D11" s="10" t="s">
        <v>24</v>
      </c>
      <c r="E11" s="10" t="s">
        <v>21</v>
      </c>
      <c r="F11" s="10" t="s">
        <v>21</v>
      </c>
      <c r="G11" s="11">
        <v>20000000</v>
      </c>
      <c r="H11" s="12"/>
      <c r="I11" s="12"/>
      <c r="J11" s="12"/>
      <c r="K11" s="12"/>
      <c r="L11" s="12">
        <v>20000000</v>
      </c>
    </row>
    <row r="12" spans="1:12" s="6" customFormat="1" ht="40.5" x14ac:dyDescent="0.3">
      <c r="A12" s="2">
        <v>3</v>
      </c>
      <c r="B12" s="4" t="s">
        <v>15</v>
      </c>
      <c r="C12" s="9" t="s">
        <v>25</v>
      </c>
      <c r="D12" s="10" t="s">
        <v>26</v>
      </c>
      <c r="E12" s="10" t="s">
        <v>21</v>
      </c>
      <c r="F12" s="10" t="s">
        <v>21</v>
      </c>
      <c r="G12" s="12">
        <v>125441300</v>
      </c>
      <c r="H12" s="12"/>
      <c r="I12" s="12"/>
      <c r="J12" s="12">
        <v>125441300</v>
      </c>
      <c r="K12" s="12"/>
      <c r="L12" s="12"/>
    </row>
    <row r="13" spans="1:12" s="6" customFormat="1" ht="40.5" x14ac:dyDescent="0.3">
      <c r="A13" s="2">
        <v>4</v>
      </c>
      <c r="B13" s="4" t="s">
        <v>37</v>
      </c>
      <c r="C13" s="9" t="s">
        <v>22</v>
      </c>
      <c r="D13" s="10" t="s">
        <v>20</v>
      </c>
      <c r="E13" s="10" t="s">
        <v>21</v>
      </c>
      <c r="F13" s="10" t="s">
        <v>21</v>
      </c>
      <c r="G13" s="12">
        <v>500000000</v>
      </c>
      <c r="H13" s="12">
        <v>300000000</v>
      </c>
      <c r="I13" s="12"/>
      <c r="J13" s="12"/>
      <c r="K13" s="12">
        <v>150000000</v>
      </c>
      <c r="L13" s="12">
        <f>G13*10%</f>
        <v>50000000</v>
      </c>
    </row>
    <row r="14" spans="1:12" s="6" customFormat="1" ht="40.5" x14ac:dyDescent="0.3">
      <c r="A14" s="2">
        <v>5</v>
      </c>
      <c r="B14" s="4" t="s">
        <v>38</v>
      </c>
      <c r="C14" s="9" t="s">
        <v>33</v>
      </c>
      <c r="D14" s="10" t="s">
        <v>23</v>
      </c>
      <c r="E14" s="10" t="s">
        <v>24</v>
      </c>
      <c r="F14" s="10" t="s">
        <v>21</v>
      </c>
      <c r="G14" s="12">
        <v>500000000</v>
      </c>
      <c r="H14" s="12">
        <v>275000000</v>
      </c>
      <c r="I14" s="12"/>
      <c r="J14" s="12"/>
      <c r="K14" s="12">
        <v>200000000</v>
      </c>
      <c r="L14" s="12">
        <v>25000000</v>
      </c>
    </row>
    <row r="15" spans="1:12" ht="24.75" customHeight="1" x14ac:dyDescent="0.3">
      <c r="A15" s="34" t="s">
        <v>6</v>
      </c>
      <c r="B15" s="35"/>
      <c r="C15" s="35"/>
      <c r="D15" s="35"/>
      <c r="E15" s="35"/>
      <c r="F15" s="36"/>
      <c r="G15" s="16">
        <f>SUM(G10:G14)</f>
        <v>1239094234</v>
      </c>
      <c r="H15" s="16">
        <f>SUM(H10:H14)</f>
        <v>575000000</v>
      </c>
      <c r="I15" s="16">
        <f t="shared" ref="I15:L15" si="0">SUM(I10:I14)</f>
        <v>93652934</v>
      </c>
      <c r="J15" s="16">
        <f t="shared" si="0"/>
        <v>125441300</v>
      </c>
      <c r="K15" s="16">
        <f t="shared" si="0"/>
        <v>350000000</v>
      </c>
      <c r="L15" s="16">
        <f t="shared" si="0"/>
        <v>95000000</v>
      </c>
    </row>
    <row r="18" spans="2:12" s="17" customFormat="1" x14ac:dyDescent="0.3">
      <c r="B18" s="17" t="s">
        <v>41</v>
      </c>
      <c r="D18" s="25"/>
      <c r="E18" s="25"/>
      <c r="F18" s="25"/>
      <c r="G18" s="28" t="s">
        <v>42</v>
      </c>
      <c r="H18" s="28"/>
      <c r="I18" s="28"/>
      <c r="J18" s="24"/>
      <c r="K18" s="24"/>
      <c r="L18" s="24"/>
    </row>
    <row r="20" spans="2:12" x14ac:dyDescent="0.3">
      <c r="I20" s="24"/>
      <c r="J20" s="24"/>
    </row>
  </sheetData>
  <mergeCells count="13">
    <mergeCell ref="G18:I18"/>
    <mergeCell ref="H4:L4"/>
    <mergeCell ref="A6:L6"/>
    <mergeCell ref="A7:L7"/>
    <mergeCell ref="A15:F15"/>
    <mergeCell ref="A8:A9"/>
    <mergeCell ref="B8:B9"/>
    <mergeCell ref="G8:G9"/>
    <mergeCell ref="H8:L8"/>
    <mergeCell ref="C8:C9"/>
    <mergeCell ref="D8:D9"/>
    <mergeCell ref="E8:E9"/>
    <mergeCell ref="F8:F9"/>
  </mergeCells>
  <pageMargins left="0.2" right="0.2" top="0.75" bottom="0.75" header="0.3" footer="0.3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tabSelected="1" workbookViewId="0">
      <selection activeCell="D4" sqref="D4"/>
    </sheetView>
  </sheetViews>
  <sheetFormatPr defaultRowHeight="15" x14ac:dyDescent="0.25"/>
  <cols>
    <col min="1" max="1" width="3.7109375" customWidth="1"/>
    <col min="2" max="2" width="29.85546875" customWidth="1"/>
    <col min="3" max="3" width="16.140625" customWidth="1"/>
    <col min="4" max="4" width="6.5703125" customWidth="1"/>
    <col min="5" max="6" width="6" customWidth="1"/>
    <col min="7" max="7" width="17.5703125" customWidth="1"/>
    <col min="8" max="8" width="17.7109375" customWidth="1"/>
    <col min="9" max="9" width="22.5703125" customWidth="1"/>
  </cols>
  <sheetData>
    <row r="1" spans="1:9" s="3" customFormat="1" ht="17.25" x14ac:dyDescent="0.25">
      <c r="H1" s="54"/>
      <c r="I1" s="27" t="s">
        <v>30</v>
      </c>
    </row>
    <row r="2" spans="1:9" s="3" customFormat="1" ht="17.25" x14ac:dyDescent="0.25">
      <c r="H2" s="54"/>
      <c r="I2" s="27" t="s">
        <v>27</v>
      </c>
    </row>
    <row r="3" spans="1:9" s="3" customFormat="1" ht="17.25" x14ac:dyDescent="0.25">
      <c r="H3" s="44" t="s">
        <v>28</v>
      </c>
      <c r="I3" s="44"/>
    </row>
    <row r="4" spans="1:9" s="3" customFormat="1" ht="17.25" x14ac:dyDescent="0.25">
      <c r="H4" s="55" t="str">
        <f>'2025'!H4:L4</f>
        <v>2024 թվականի հուլիսի 30-ի N72-Լ որոշման</v>
      </c>
      <c r="I4" s="44"/>
    </row>
    <row r="5" spans="1:9" s="3" customFormat="1" ht="17.25" x14ac:dyDescent="0.25"/>
    <row r="6" spans="1:9" s="1" customFormat="1" ht="42.75" customHeight="1" x14ac:dyDescent="0.25">
      <c r="A6" s="30" t="s">
        <v>44</v>
      </c>
      <c r="B6" s="30"/>
      <c r="C6" s="30"/>
      <c r="D6" s="30"/>
      <c r="E6" s="30"/>
      <c r="F6" s="30"/>
      <c r="G6" s="30"/>
      <c r="H6" s="30"/>
      <c r="I6" s="30"/>
    </row>
    <row r="7" spans="1:9" s="6" customFormat="1" ht="16.5" x14ac:dyDescent="0.3">
      <c r="A7" s="45" t="s">
        <v>12</v>
      </c>
      <c r="B7" s="46"/>
      <c r="C7" s="46"/>
      <c r="D7" s="46"/>
      <c r="E7" s="46"/>
      <c r="F7" s="46"/>
      <c r="G7" s="46"/>
      <c r="H7" s="46"/>
      <c r="I7" s="46"/>
    </row>
    <row r="8" spans="1:9" s="8" customFormat="1" ht="32.25" customHeight="1" x14ac:dyDescent="0.25">
      <c r="A8" s="49" t="s">
        <v>5</v>
      </c>
      <c r="B8" s="49" t="s">
        <v>0</v>
      </c>
      <c r="C8" s="50" t="s">
        <v>16</v>
      </c>
      <c r="D8" s="50" t="s">
        <v>17</v>
      </c>
      <c r="E8" s="50" t="s">
        <v>18</v>
      </c>
      <c r="F8" s="50" t="s">
        <v>19</v>
      </c>
      <c r="G8" s="49" t="s">
        <v>14</v>
      </c>
      <c r="H8" s="49" t="s">
        <v>1</v>
      </c>
      <c r="I8" s="49"/>
    </row>
    <row r="9" spans="1:9" s="8" customFormat="1" ht="64.5" customHeight="1" x14ac:dyDescent="0.25">
      <c r="A9" s="49"/>
      <c r="B9" s="49"/>
      <c r="C9" s="51"/>
      <c r="D9" s="51"/>
      <c r="E9" s="51"/>
      <c r="F9" s="51"/>
      <c r="G9" s="49"/>
      <c r="H9" s="7" t="s">
        <v>2</v>
      </c>
      <c r="I9" s="7" t="s">
        <v>3</v>
      </c>
    </row>
    <row r="10" spans="1:9" s="5" customFormat="1" ht="33" customHeight="1" x14ac:dyDescent="0.3">
      <c r="A10" s="2">
        <v>1</v>
      </c>
      <c r="B10" s="4" t="s">
        <v>7</v>
      </c>
      <c r="C10" s="9" t="s">
        <v>36</v>
      </c>
      <c r="D10" s="10" t="s">
        <v>26</v>
      </c>
      <c r="E10" s="10" t="s">
        <v>31</v>
      </c>
      <c r="F10" s="10" t="s">
        <v>32</v>
      </c>
      <c r="G10" s="11">
        <v>80000000</v>
      </c>
      <c r="H10" s="12">
        <f>G10*60%</f>
        <v>48000000</v>
      </c>
      <c r="I10" s="12">
        <f>G10-H10</f>
        <v>32000000</v>
      </c>
    </row>
    <row r="11" spans="1:9" s="5" customFormat="1" ht="42" customHeight="1" x14ac:dyDescent="0.3">
      <c r="A11" s="2">
        <v>2</v>
      </c>
      <c r="B11" s="4" t="s">
        <v>9</v>
      </c>
      <c r="C11" s="4" t="s">
        <v>35</v>
      </c>
      <c r="D11" s="10" t="s">
        <v>20</v>
      </c>
      <c r="E11" s="10" t="s">
        <v>23</v>
      </c>
      <c r="F11" s="10" t="s">
        <v>21</v>
      </c>
      <c r="G11" s="13">
        <v>20000000</v>
      </c>
      <c r="H11" s="14">
        <f>G11*70%</f>
        <v>14000000</v>
      </c>
      <c r="I11" s="14">
        <f>G11-H11</f>
        <v>6000000</v>
      </c>
    </row>
    <row r="12" spans="1:9" s="6" customFormat="1" ht="26.25" customHeight="1" x14ac:dyDescent="0.3">
      <c r="A12" s="34" t="s">
        <v>6</v>
      </c>
      <c r="B12" s="47"/>
      <c r="C12" s="47"/>
      <c r="D12" s="47"/>
      <c r="E12" s="47"/>
      <c r="F12" s="48"/>
      <c r="G12" s="15">
        <f>SUM(G10:G11)</f>
        <v>100000000</v>
      </c>
      <c r="H12" s="15">
        <f>SUM(H10:H11)</f>
        <v>62000000</v>
      </c>
      <c r="I12" s="15">
        <f>SUM(I10:I11)</f>
        <v>38000000</v>
      </c>
    </row>
    <row r="15" spans="1:9" s="17" customFormat="1" ht="16.5" x14ac:dyDescent="0.3">
      <c r="B15" s="17" t="s">
        <v>41</v>
      </c>
      <c r="D15" s="28" t="s">
        <v>42</v>
      </c>
      <c r="E15" s="28"/>
      <c r="F15" s="28"/>
      <c r="G15" s="28"/>
    </row>
  </sheetData>
  <mergeCells count="14">
    <mergeCell ref="D15:G15"/>
    <mergeCell ref="H3:I3"/>
    <mergeCell ref="H4:I4"/>
    <mergeCell ref="A6:I6"/>
    <mergeCell ref="A7:I7"/>
    <mergeCell ref="A12:F12"/>
    <mergeCell ref="A8:A9"/>
    <mergeCell ref="B8:B9"/>
    <mergeCell ref="G8:G9"/>
    <mergeCell ref="H8:I8"/>
    <mergeCell ref="C8:C9"/>
    <mergeCell ref="D8:D9"/>
    <mergeCell ref="E8:E9"/>
    <mergeCell ref="F8:F9"/>
  </mergeCells>
  <pageMargins left="0.2" right="0.2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2025</vt:lpstr>
      <vt:lpstr>2026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2024-08-01T12:49:10Z</dcterms:modified>
</cp:coreProperties>
</file>