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filterPrivacy="1" defaultThemeVersion="124226"/>
  <xr:revisionPtr revIDLastSave="0" documentId="13_ncr:1_{66A8D3A7-0A08-48C4-864B-2B20A5D321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Ագարակի մանկ" sheetId="1" r:id="rId1"/>
    <sheet name="Կարճևանի մաս" sheetId="4" r:id="rId2"/>
    <sheet name="Ալվանք մաս" sheetId="5" r:id="rId3"/>
    <sheet name="Շվանիձորի մաս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6" l="1"/>
  <c r="D28" i="6"/>
  <c r="E27" i="6"/>
  <c r="F27" i="6" s="1"/>
  <c r="E26" i="6"/>
  <c r="F26" i="6" s="1"/>
  <c r="E25" i="6"/>
  <c r="F25" i="6" s="1"/>
  <c r="F28" i="6" s="1"/>
  <c r="F22" i="6"/>
  <c r="E22" i="6"/>
  <c r="E21" i="6"/>
  <c r="E20" i="6"/>
  <c r="F20" i="6" s="1"/>
  <c r="E28" i="6" l="1"/>
  <c r="E23" i="6"/>
  <c r="F21" i="6"/>
  <c r="F23" i="6" s="1"/>
  <c r="F29" i="6" s="1"/>
  <c r="E29" i="6" l="1"/>
  <c r="D24" i="5"/>
  <c r="G12" i="5" s="1"/>
  <c r="E23" i="5"/>
  <c r="D23" i="5"/>
  <c r="F22" i="5"/>
  <c r="G22" i="5" s="1"/>
  <c r="F21" i="5"/>
  <c r="G21" i="5" s="1"/>
  <c r="F20" i="5"/>
  <c r="G20" i="5" s="1"/>
  <c r="G23" i="5" s="1"/>
  <c r="F17" i="5"/>
  <c r="F16" i="5"/>
  <c r="G16" i="5" s="1"/>
  <c r="F15" i="5"/>
  <c r="G15" i="5" s="1"/>
  <c r="D25" i="4"/>
  <c r="G12" i="4" s="1"/>
  <c r="E24" i="4"/>
  <c r="F23" i="4"/>
  <c r="G23" i="4" s="1"/>
  <c r="F22" i="4"/>
  <c r="G22" i="4" s="1"/>
  <c r="F21" i="4"/>
  <c r="G21" i="4" s="1"/>
  <c r="F20" i="4"/>
  <c r="F17" i="4"/>
  <c r="G17" i="4" s="1"/>
  <c r="F16" i="4"/>
  <c r="G16" i="4" s="1"/>
  <c r="F15" i="4"/>
  <c r="G15" i="4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23" i="1"/>
  <c r="G2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3" i="5" l="1"/>
  <c r="F18" i="5"/>
  <c r="G17" i="5"/>
  <c r="G18" i="5" s="1"/>
  <c r="G24" i="5" s="1"/>
  <c r="F24" i="4"/>
  <c r="F18" i="4"/>
  <c r="G18" i="4"/>
  <c r="G20" i="4"/>
  <c r="G24" i="4" s="1"/>
  <c r="G25" i="4" s="1"/>
  <c r="F40" i="1"/>
  <c r="G40" i="1" s="1"/>
  <c r="F24" i="5" l="1"/>
  <c r="F25" i="4"/>
  <c r="D37" i="1"/>
  <c r="B33" i="1" l="1"/>
  <c r="D41" i="1" l="1"/>
  <c r="F39" i="1"/>
  <c r="G39" i="1" s="1"/>
  <c r="E21" i="1"/>
  <c r="D21" i="1"/>
  <c r="D42" i="1" l="1"/>
  <c r="G11" i="1" s="1"/>
  <c r="F41" i="1"/>
  <c r="G41" i="1" s="1"/>
  <c r="F37" i="1"/>
  <c r="G37" i="1" s="1"/>
  <c r="F21" i="1"/>
  <c r="G21" i="1" s="1"/>
  <c r="G42" i="1" l="1"/>
  <c r="F42" i="1"/>
</calcChain>
</file>

<file path=xl/sharedStrings.xml><?xml version="1.0" encoding="utf-8"?>
<sst xmlns="http://schemas.openxmlformats.org/spreadsheetml/2006/main" count="143" uniqueCount="83">
  <si>
    <t>Պաշտոնների անվանումը</t>
  </si>
  <si>
    <t>Դրույքաչափը</t>
  </si>
  <si>
    <t>Տնօրեն</t>
  </si>
  <si>
    <t>Դաստիարակ</t>
  </si>
  <si>
    <t>Լր.կրթ.ծառ.մանկ.</t>
  </si>
  <si>
    <t>Երաժշտ.դաստիարակ</t>
  </si>
  <si>
    <t>Ֆիզ   դաստիարակ</t>
  </si>
  <si>
    <t>Հատուկ մանկավարժ</t>
  </si>
  <si>
    <t>Ընդամենը</t>
  </si>
  <si>
    <t>Վարչական կազմ</t>
  </si>
  <si>
    <t>Հաշվապահ</t>
  </si>
  <si>
    <t>Գործավար</t>
  </si>
  <si>
    <t>Գնումներ համակարգող</t>
  </si>
  <si>
    <t>Խոհարար</t>
  </si>
  <si>
    <t>Խոհարարի   օգնական</t>
  </si>
  <si>
    <t>Տնտեսական մասի վարիչ</t>
  </si>
  <si>
    <t>Պահեստապետ</t>
  </si>
  <si>
    <t>դերձակ</t>
  </si>
  <si>
    <t>Լվացքարար</t>
  </si>
  <si>
    <t>Դռնապան</t>
  </si>
  <si>
    <t>Հավաքարար</t>
  </si>
  <si>
    <t>Այգեպան</t>
  </si>
  <si>
    <t>ՈԻսումնաօժանդակ կազմ</t>
  </si>
  <si>
    <t>Բուժքույր</t>
  </si>
  <si>
    <t>Դաստիարակի օգնական</t>
  </si>
  <si>
    <t>Կարճևան  մասնաճյուղ</t>
  </si>
  <si>
    <t>1. Աշխատակիցների քանակ  - 6</t>
  </si>
  <si>
    <t>Ղեկավար/դաստիարակ/</t>
  </si>
  <si>
    <t>Փականագործ, էլեկտրոմնատյոր</t>
  </si>
  <si>
    <t>1. Աշխատակիցների քանակ  - 48</t>
  </si>
  <si>
    <t>Մանկավարժական կազմ</t>
  </si>
  <si>
    <t>Հաստիքային միավորների թիվը</t>
  </si>
  <si>
    <t>Ամսական աշխատավարձ</t>
  </si>
  <si>
    <t>Ընդամենը տարեկան աշխատավարձ</t>
  </si>
  <si>
    <t>Մեթոդիստ ուս. գծ.տն.տեղ.</t>
  </si>
  <si>
    <t xml:space="preserve">                                                              ՀՀ Սյունիքի մարզի</t>
  </si>
  <si>
    <t xml:space="preserve">Հաշվապահ                                        </t>
  </si>
  <si>
    <t>Տնօրեն                                            Ա. Կարապետյան</t>
  </si>
  <si>
    <t xml:space="preserve">2.Հաստիքացուցակ և պաշտոնային դրույքաչափեր  -   </t>
  </si>
  <si>
    <t>Երաժշտական դաստիարակ</t>
  </si>
  <si>
    <t xml:space="preserve">   ՀՀ    Սյունիքի  մարզի   </t>
  </si>
  <si>
    <t xml:space="preserve">                                        Մեղրի համայնքի  ավագանու</t>
  </si>
  <si>
    <t>ՀԱՍՏԻՔԱՅԻՆ ՑՈՒՑԱԿ,ՊԱՇՏՈՆԱՅԻՆ ԴՐՈՒՅՔԱՉԱՓԵՐ,  ԱՇԽԱՏԱԿԻՑՆԵՐԻ  ՔԱՆԱԿ 2025Թ.</t>
  </si>
  <si>
    <t>Փականագործ,էլեկտրոմանտյոր</t>
  </si>
  <si>
    <t xml:space="preserve">                    Ա. Մարգարյան                                                        </t>
  </si>
  <si>
    <t xml:space="preserve">           Ա. Մարգարյան                                                        </t>
  </si>
  <si>
    <t>Տնօրեն՝                               Ա. Կարապետյան</t>
  </si>
  <si>
    <t xml:space="preserve">Հաշվապահ՝                         </t>
  </si>
  <si>
    <t>«Ագարակի -մսուր մանկապարտեզ »ՀՈԱԿ</t>
  </si>
  <si>
    <t>«Ագարակի մսուր- մանկապարտեզ »ՀՈԱԿ</t>
  </si>
  <si>
    <t>«Ագարակի մսուր – մանկապարտեզ »ՀՈԱԿ</t>
  </si>
  <si>
    <t>Ալվանք  մասնաճյուղ</t>
  </si>
  <si>
    <t>1. Աշխատակիցների քանակ  - 5</t>
  </si>
  <si>
    <t>ՀԱՍՏԻՔԱՅԻՆ ՑՈՒՑԱԿ, ՊԱՇՏՈՆԱՅԻՆ ԴՐՈՒՅՔԱՉԱՓԵՐ, ԱՇԽԱՏԱԿԻՑՆԵՐԻՔԱՆԱԿ 2025Թ.</t>
  </si>
  <si>
    <t>«Ագարակի մսուր-մանկապարտեզ» ՀՈԱԿ</t>
  </si>
  <si>
    <t xml:space="preserve">          Շվանիձորի մասնաճյուղ</t>
  </si>
  <si>
    <t>2.Հաստիքացուցակ և պաշտոնային դրույքաչափեր  -                                                     4,25</t>
  </si>
  <si>
    <t>Հաստիքային</t>
  </si>
  <si>
    <t xml:space="preserve">      Ամսեկան </t>
  </si>
  <si>
    <t>Ընդամենը տարեկան</t>
  </si>
  <si>
    <t>Միավոների</t>
  </si>
  <si>
    <t>աշխատավարձ</t>
  </si>
  <si>
    <t>թիվը</t>
  </si>
  <si>
    <t xml:space="preserve">                                             Մանկավարժական կազմ</t>
  </si>
  <si>
    <t>դաստիարակ</t>
  </si>
  <si>
    <t xml:space="preserve">                                                             Վարչական կազմ</t>
  </si>
  <si>
    <t>Դաստիարակի օգ.</t>
  </si>
  <si>
    <t>Ա. Կարապետյան</t>
  </si>
  <si>
    <t>Ա. Մարգարյան</t>
  </si>
  <si>
    <t>ՀԱՄԱՅՆՔԻ ՂԵԿԱՎԱՐԻ ԱՌԱՋԻՆ ՏԵՂԱԿԱԼ</t>
  </si>
  <si>
    <t>____      ________Բ․Զաքարյան</t>
  </si>
  <si>
    <t xml:space="preserve">                         Բ․Զաքարյան</t>
  </si>
  <si>
    <t xml:space="preserve">                        Բ․Զաքարյան</t>
  </si>
  <si>
    <t xml:space="preserve">                       Բ․Զաքարյան</t>
  </si>
  <si>
    <t>Հավելված N1</t>
  </si>
  <si>
    <t>ՀՀ Սյունիքի մարզի</t>
  </si>
  <si>
    <t>Մեղրի համայնքի ավագանու</t>
  </si>
  <si>
    <t>2025թ․ հունիսի 24-ի  N89-Ա որոշման</t>
  </si>
  <si>
    <t xml:space="preserve">                    2025թ․ հունիսի 24–ի  N89-Ա որոշման</t>
  </si>
  <si>
    <t xml:space="preserve">                    2025թ․ հունիսի 24-ի N89-Ա որոշման</t>
  </si>
  <si>
    <t xml:space="preserve">Հավելված N1.3  </t>
  </si>
  <si>
    <t>Հավելված  N1.2</t>
  </si>
  <si>
    <t>Հավելված  N1.1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</si>
</sst>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0.0"/>
    <numFmt numFmtId="166" formatCode="_-* #,##0.0_р_._-;\-* #,##0.0_р_._-;_-* &quot;-&quot;_р_.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i/>
      <sz val="12"/>
      <color theme="1"/>
      <name val="GHEA Grapalat"/>
      <family val="3"/>
    </font>
    <font>
      <i/>
      <sz val="10"/>
      <color theme="1"/>
      <name val="GHEA Grapalat"/>
      <family val="3"/>
    </font>
    <font>
      <i/>
      <sz val="11"/>
      <color theme="1"/>
      <name val="GHEA Grapalat"/>
      <family val="3"/>
    </font>
    <font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b/>
      <i/>
      <sz val="10"/>
      <color theme="1"/>
      <name val="GHEA Grapalat"/>
      <family val="3"/>
    </font>
    <font>
      <i/>
      <sz val="16"/>
      <color theme="1"/>
      <name val="GHEA Grapalat"/>
      <family val="3"/>
    </font>
    <font>
      <i/>
      <sz val="8"/>
      <color theme="1"/>
      <name val="GHEA Grapalat"/>
      <family val="3"/>
    </font>
    <font>
      <i/>
      <sz val="9"/>
      <color theme="1"/>
      <name val="GHEA Grapalat"/>
      <family val="3"/>
    </font>
    <font>
      <i/>
      <u/>
      <sz val="11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231">
    <xf numFmtId="0" fontId="0" fillId="0" borderId="0" xfId="0"/>
    <xf numFmtId="0" fontId="3" fillId="3" borderId="0" xfId="0" applyFont="1" applyFill="1"/>
    <xf numFmtId="0" fontId="3" fillId="3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3" borderId="0" xfId="0" applyFont="1" applyFill="1" applyAlignment="1">
      <alignment horizontal="right"/>
    </xf>
    <xf numFmtId="1" fontId="3" fillId="3" borderId="0" xfId="0" applyNumberFormat="1" applyFont="1" applyFill="1" applyAlignment="1">
      <alignment horizontal="right"/>
    </xf>
    <xf numFmtId="2" fontId="3" fillId="3" borderId="0" xfId="0" applyNumberFormat="1" applyFont="1" applyFill="1" applyAlignment="1">
      <alignment horizontal="right"/>
    </xf>
    <xf numFmtId="165" fontId="3" fillId="3" borderId="0" xfId="0" applyNumberFormat="1" applyFont="1" applyFill="1" applyAlignment="1">
      <alignment horizontal="right"/>
    </xf>
    <xf numFmtId="165" fontId="3" fillId="3" borderId="0" xfId="0" applyNumberFormat="1" applyFont="1" applyFill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3" borderId="0" xfId="0" applyFont="1" applyFill="1" applyAlignment="1">
      <alignment horizontal="left"/>
    </xf>
    <xf numFmtId="0" fontId="5" fillId="3" borderId="0" xfId="0" applyFont="1" applyFill="1"/>
    <xf numFmtId="0" fontId="5" fillId="3" borderId="0" xfId="0" applyFont="1" applyFill="1" applyAlignment="1">
      <alignment horizontal="right"/>
    </xf>
    <xf numFmtId="0" fontId="5" fillId="3" borderId="36" xfId="0" applyFont="1" applyFill="1" applyBorder="1" applyAlignment="1">
      <alignment horizontal="center" wrapText="1"/>
    </xf>
    <xf numFmtId="0" fontId="5" fillId="3" borderId="36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wrapText="1"/>
    </xf>
    <xf numFmtId="0" fontId="5" fillId="0" borderId="0" xfId="0" applyFont="1" applyAlignment="1">
      <alignment horizontal="right"/>
    </xf>
    <xf numFmtId="0" fontId="5" fillId="3" borderId="0" xfId="0" applyFont="1" applyFill="1" applyAlignment="1">
      <alignment horizontal="center"/>
    </xf>
    <xf numFmtId="0" fontId="6" fillId="0" borderId="0" xfId="0" applyFont="1"/>
    <xf numFmtId="2" fontId="5" fillId="3" borderId="0" xfId="0" applyNumberFormat="1" applyFont="1" applyFill="1"/>
    <xf numFmtId="0" fontId="5" fillId="0" borderId="0" xfId="0" applyFont="1"/>
    <xf numFmtId="1" fontId="5" fillId="3" borderId="37" xfId="0" applyNumberFormat="1" applyFont="1" applyFill="1" applyBorder="1" applyAlignment="1">
      <alignment horizontal="right"/>
    </xf>
    <xf numFmtId="1" fontId="5" fillId="3" borderId="17" xfId="0" applyNumberFormat="1" applyFont="1" applyFill="1" applyBorder="1" applyAlignment="1">
      <alignment horizontal="right"/>
    </xf>
    <xf numFmtId="1" fontId="5" fillId="3" borderId="16" xfId="0" applyNumberFormat="1" applyFont="1" applyFill="1" applyBorder="1" applyAlignment="1">
      <alignment horizontal="right"/>
    </xf>
    <xf numFmtId="1" fontId="5" fillId="3" borderId="34" xfId="0" applyNumberFormat="1" applyFont="1" applyFill="1" applyBorder="1" applyAlignment="1">
      <alignment horizontal="right"/>
    </xf>
    <xf numFmtId="2" fontId="5" fillId="3" borderId="19" xfId="0" applyNumberFormat="1" applyFont="1" applyFill="1" applyBorder="1" applyAlignment="1">
      <alignment horizontal="right"/>
    </xf>
    <xf numFmtId="1" fontId="5" fillId="3" borderId="38" xfId="0" applyNumberFormat="1" applyFont="1" applyFill="1" applyBorder="1" applyAlignment="1">
      <alignment horizontal="right"/>
    </xf>
    <xf numFmtId="1" fontId="5" fillId="3" borderId="18" xfId="0" applyNumberFormat="1" applyFont="1" applyFill="1" applyBorder="1" applyAlignment="1">
      <alignment horizontal="right"/>
    </xf>
    <xf numFmtId="1" fontId="5" fillId="3" borderId="30" xfId="0" applyNumberFormat="1" applyFont="1" applyFill="1" applyBorder="1" applyAlignment="1">
      <alignment horizontal="right"/>
    </xf>
    <xf numFmtId="2" fontId="5" fillId="3" borderId="24" xfId="0" applyNumberFormat="1" applyFont="1" applyFill="1" applyBorder="1" applyAlignment="1">
      <alignment horizontal="right"/>
    </xf>
    <xf numFmtId="1" fontId="5" fillId="3" borderId="21" xfId="0" applyNumberFormat="1" applyFont="1" applyFill="1" applyBorder="1" applyAlignment="1">
      <alignment horizontal="right"/>
    </xf>
    <xf numFmtId="1" fontId="5" fillId="3" borderId="32" xfId="0" applyNumberFormat="1" applyFont="1" applyFill="1" applyBorder="1" applyAlignment="1">
      <alignment horizontal="right"/>
    </xf>
    <xf numFmtId="2" fontId="7" fillId="3" borderId="4" xfId="0" applyNumberFormat="1" applyFont="1" applyFill="1" applyBorder="1" applyAlignment="1">
      <alignment horizontal="right"/>
    </xf>
    <xf numFmtId="1" fontId="7" fillId="3" borderId="4" xfId="0" applyNumberFormat="1" applyFont="1" applyFill="1" applyBorder="1" applyAlignment="1">
      <alignment horizontal="right"/>
    </xf>
    <xf numFmtId="1" fontId="7" fillId="3" borderId="6" xfId="0" applyNumberFormat="1" applyFont="1" applyFill="1" applyBorder="1"/>
    <xf numFmtId="1" fontId="7" fillId="3" borderId="13" xfId="0" applyNumberFormat="1" applyFont="1" applyFill="1" applyBorder="1"/>
    <xf numFmtId="0" fontId="5" fillId="3" borderId="4" xfId="0" applyFont="1" applyFill="1" applyBorder="1" applyAlignment="1">
      <alignment horizontal="left" wrapText="1"/>
    </xf>
    <xf numFmtId="0" fontId="5" fillId="3" borderId="26" xfId="0" applyFont="1" applyFill="1" applyBorder="1"/>
    <xf numFmtId="2" fontId="5" fillId="3" borderId="27" xfId="0" applyNumberFormat="1" applyFont="1" applyFill="1" applyBorder="1" applyAlignment="1">
      <alignment horizontal="right"/>
    </xf>
    <xf numFmtId="1" fontId="5" fillId="3" borderId="27" xfId="0" applyNumberFormat="1" applyFont="1" applyFill="1" applyBorder="1" applyAlignment="1">
      <alignment horizontal="right"/>
    </xf>
    <xf numFmtId="1" fontId="5" fillId="3" borderId="6" xfId="0" applyNumberFormat="1" applyFont="1" applyFill="1" applyBorder="1" applyAlignment="1">
      <alignment horizontal="right"/>
    </xf>
    <xf numFmtId="1" fontId="5" fillId="3" borderId="13" xfId="0" applyNumberFormat="1" applyFont="1" applyFill="1" applyBorder="1" applyAlignment="1">
      <alignment horizontal="right"/>
    </xf>
    <xf numFmtId="166" fontId="5" fillId="3" borderId="27" xfId="1" applyNumberFormat="1" applyFont="1" applyFill="1" applyBorder="1" applyAlignment="1">
      <alignment horizontal="right" vertical="top"/>
    </xf>
    <xf numFmtId="165" fontId="5" fillId="3" borderId="11" xfId="0" applyNumberFormat="1" applyFont="1" applyFill="1" applyBorder="1" applyAlignment="1">
      <alignment horizontal="right"/>
    </xf>
    <xf numFmtId="1" fontId="5" fillId="3" borderId="11" xfId="0" applyNumberFormat="1" applyFont="1" applyFill="1" applyBorder="1" applyAlignment="1">
      <alignment horizontal="right"/>
    </xf>
    <xf numFmtId="1" fontId="5" fillId="3" borderId="23" xfId="0" applyNumberFormat="1" applyFont="1" applyFill="1" applyBorder="1" applyAlignment="1">
      <alignment horizontal="right"/>
    </xf>
    <xf numFmtId="165" fontId="5" fillId="3" borderId="27" xfId="0" applyNumberFormat="1" applyFont="1" applyFill="1" applyBorder="1" applyAlignment="1">
      <alignment horizontal="right"/>
    </xf>
    <xf numFmtId="1" fontId="5" fillId="3" borderId="3" xfId="0" applyNumberFormat="1" applyFont="1" applyFill="1" applyBorder="1" applyAlignment="1">
      <alignment horizontal="right"/>
    </xf>
    <xf numFmtId="0" fontId="7" fillId="3" borderId="4" xfId="0" applyFont="1" applyFill="1" applyBorder="1" applyAlignment="1">
      <alignment horizontal="left"/>
    </xf>
    <xf numFmtId="0" fontId="7" fillId="3" borderId="26" xfId="0" applyFont="1" applyFill="1" applyBorder="1"/>
    <xf numFmtId="2" fontId="7" fillId="3" borderId="27" xfId="0" applyNumberFormat="1" applyFont="1" applyFill="1" applyBorder="1" applyAlignment="1">
      <alignment horizontal="right"/>
    </xf>
    <xf numFmtId="1" fontId="7" fillId="3" borderId="27" xfId="0" applyNumberFormat="1" applyFont="1" applyFill="1" applyBorder="1" applyAlignment="1">
      <alignment horizontal="right"/>
    </xf>
    <xf numFmtId="1" fontId="7" fillId="3" borderId="6" xfId="0" applyNumberFormat="1" applyFont="1" applyFill="1" applyBorder="1" applyAlignment="1">
      <alignment horizontal="right"/>
    </xf>
    <xf numFmtId="1" fontId="7" fillId="3" borderId="13" xfId="0" applyNumberFormat="1" applyFont="1" applyFill="1" applyBorder="1" applyAlignment="1">
      <alignment horizontal="right"/>
    </xf>
    <xf numFmtId="2" fontId="5" fillId="3" borderId="0" xfId="0" applyNumberFormat="1" applyFont="1" applyFill="1" applyAlignment="1">
      <alignment horizontal="right"/>
    </xf>
    <xf numFmtId="1" fontId="5" fillId="3" borderId="0" xfId="0" applyNumberFormat="1" applyFont="1" applyFill="1" applyAlignment="1">
      <alignment horizontal="right"/>
    </xf>
    <xf numFmtId="0" fontId="5" fillId="0" borderId="0" xfId="0" applyFont="1" applyAlignment="1">
      <alignment horizontal="left"/>
    </xf>
    <xf numFmtId="0" fontId="5" fillId="3" borderId="1" xfId="0" applyFont="1" applyFill="1" applyBorder="1"/>
    <xf numFmtId="2" fontId="5" fillId="3" borderId="1" xfId="0" applyNumberFormat="1" applyFont="1" applyFill="1" applyBorder="1"/>
    <xf numFmtId="2" fontId="5" fillId="3" borderId="18" xfId="0" applyNumberFormat="1" applyFont="1" applyFill="1" applyBorder="1" applyAlignment="1">
      <alignment horizontal="right"/>
    </xf>
    <xf numFmtId="2" fontId="7" fillId="3" borderId="33" xfId="0" applyNumberFormat="1" applyFont="1" applyFill="1" applyBorder="1" applyAlignment="1">
      <alignment horizontal="right"/>
    </xf>
    <xf numFmtId="1" fontId="7" fillId="3" borderId="33" xfId="0" applyNumberFormat="1" applyFont="1" applyFill="1" applyBorder="1" applyAlignment="1">
      <alignment horizontal="right"/>
    </xf>
    <xf numFmtId="1" fontId="7" fillId="3" borderId="25" xfId="0" applyNumberFormat="1" applyFont="1" applyFill="1" applyBorder="1" applyAlignment="1">
      <alignment horizontal="right"/>
    </xf>
    <xf numFmtId="0" fontId="5" fillId="3" borderId="34" xfId="0" applyFont="1" applyFill="1" applyBorder="1" applyAlignment="1">
      <alignment horizontal="right"/>
    </xf>
    <xf numFmtId="165" fontId="5" fillId="3" borderId="18" xfId="0" applyNumberFormat="1" applyFont="1" applyFill="1" applyBorder="1" applyAlignment="1">
      <alignment horizontal="right"/>
    </xf>
    <xf numFmtId="0" fontId="5" fillId="3" borderId="30" xfId="0" applyFont="1" applyFill="1" applyBorder="1" applyAlignment="1">
      <alignment horizontal="right"/>
    </xf>
    <xf numFmtId="165" fontId="5" fillId="3" borderId="18" xfId="0" applyNumberFormat="1" applyFont="1" applyFill="1" applyBorder="1" applyAlignment="1">
      <alignment horizontal="right" vertical="center"/>
    </xf>
    <xf numFmtId="165" fontId="5" fillId="3" borderId="18" xfId="2" applyNumberFormat="1" applyFont="1" applyFill="1" applyBorder="1" applyAlignment="1">
      <alignment horizontal="right"/>
    </xf>
    <xf numFmtId="1" fontId="5" fillId="3" borderId="18" xfId="2" applyNumberFormat="1" applyFont="1" applyFill="1" applyBorder="1" applyAlignment="1">
      <alignment horizontal="right"/>
    </xf>
    <xf numFmtId="165" fontId="7" fillId="3" borderId="21" xfId="0" applyNumberFormat="1" applyFont="1" applyFill="1" applyBorder="1" applyAlignment="1">
      <alignment horizontal="right"/>
    </xf>
    <xf numFmtId="1" fontId="7" fillId="3" borderId="21" xfId="0" applyNumberFormat="1" applyFont="1" applyFill="1" applyBorder="1" applyAlignment="1">
      <alignment horizontal="right"/>
    </xf>
    <xf numFmtId="0" fontId="7" fillId="3" borderId="32" xfId="0" applyFont="1" applyFill="1" applyBorder="1" applyAlignment="1">
      <alignment horizontal="right"/>
    </xf>
    <xf numFmtId="165" fontId="5" fillId="3" borderId="21" xfId="0" applyNumberFormat="1" applyFont="1" applyFill="1" applyBorder="1" applyAlignment="1">
      <alignment horizontal="right"/>
    </xf>
    <xf numFmtId="165" fontId="7" fillId="3" borderId="33" xfId="0" applyNumberFormat="1" applyFont="1" applyFill="1" applyBorder="1" applyAlignment="1">
      <alignment horizontal="right"/>
    </xf>
    <xf numFmtId="0" fontId="7" fillId="3" borderId="33" xfId="0" applyFont="1" applyFill="1" applyBorder="1" applyAlignment="1">
      <alignment horizontal="right"/>
    </xf>
    <xf numFmtId="1" fontId="7" fillId="3" borderId="33" xfId="0" applyNumberFormat="1" applyFont="1" applyFill="1" applyBorder="1" applyAlignment="1">
      <alignment horizontal="right" vertical="center"/>
    </xf>
    <xf numFmtId="2" fontId="7" fillId="3" borderId="33" xfId="0" applyNumberFormat="1" applyFont="1" applyFill="1" applyBorder="1" applyAlignment="1">
      <alignment horizontal="right" vertical="center"/>
    </xf>
    <xf numFmtId="165" fontId="5" fillId="3" borderId="0" xfId="0" applyNumberFormat="1" applyFont="1" applyFill="1" applyAlignment="1">
      <alignment horizontal="right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right" vertical="top"/>
    </xf>
    <xf numFmtId="165" fontId="5" fillId="3" borderId="0" xfId="0" applyNumberFormat="1" applyFont="1" applyFill="1" applyAlignment="1">
      <alignment horizontal="right" vertical="center"/>
    </xf>
    <xf numFmtId="0" fontId="5" fillId="3" borderId="20" xfId="0" applyFont="1" applyFill="1" applyBorder="1"/>
    <xf numFmtId="0" fontId="5" fillId="3" borderId="21" xfId="0" applyFont="1" applyFill="1" applyBorder="1"/>
    <xf numFmtId="0" fontId="8" fillId="0" borderId="0" xfId="0" applyFont="1" applyAlignment="1">
      <alignment horizontal="right" vertical="center"/>
    </xf>
    <xf numFmtId="0" fontId="7" fillId="3" borderId="4" xfId="0" applyFont="1" applyFill="1" applyBorder="1"/>
    <xf numFmtId="0" fontId="5" fillId="3" borderId="4" xfId="0" applyFont="1" applyFill="1" applyBorder="1"/>
    <xf numFmtId="0" fontId="7" fillId="3" borderId="41" xfId="0" applyFont="1" applyFill="1" applyBorder="1" applyAlignment="1">
      <alignment horizontal="left"/>
    </xf>
    <xf numFmtId="0" fontId="7" fillId="3" borderId="42" xfId="0" applyFont="1" applyFill="1" applyBorder="1"/>
    <xf numFmtId="2" fontId="7" fillId="3" borderId="43" xfId="0" applyNumberFormat="1" applyFont="1" applyFill="1" applyBorder="1" applyAlignment="1">
      <alignment horizontal="right"/>
    </xf>
    <xf numFmtId="1" fontId="7" fillId="3" borderId="43" xfId="0" applyNumberFormat="1" applyFont="1" applyFill="1" applyBorder="1" applyAlignment="1">
      <alignment horizontal="right"/>
    </xf>
    <xf numFmtId="1" fontId="7" fillId="3" borderId="44" xfId="0" applyNumberFormat="1" applyFont="1" applyFill="1" applyBorder="1" applyAlignment="1">
      <alignment horizontal="right"/>
    </xf>
    <xf numFmtId="1" fontId="7" fillId="3" borderId="23" xfId="0" applyNumberFormat="1" applyFont="1" applyFill="1" applyBorder="1" applyAlignment="1">
      <alignment horizontal="right"/>
    </xf>
    <xf numFmtId="0" fontId="9" fillId="3" borderId="0" xfId="0" applyFont="1" applyFill="1" applyAlignment="1">
      <alignment horizontal="left"/>
    </xf>
    <xf numFmtId="0" fontId="4" fillId="3" borderId="0" xfId="0" applyFont="1" applyFill="1"/>
    <xf numFmtId="0" fontId="10" fillId="3" borderId="2" xfId="0" applyFont="1" applyFill="1" applyBorder="1" applyAlignment="1">
      <alignment horizontal="center"/>
    </xf>
    <xf numFmtId="0" fontId="4" fillId="3" borderId="2" xfId="0" applyFont="1" applyFill="1" applyBorder="1"/>
    <xf numFmtId="0" fontId="11" fillId="3" borderId="2" xfId="0" applyFont="1" applyFill="1" applyBorder="1"/>
    <xf numFmtId="0" fontId="10" fillId="3" borderId="49" xfId="0" applyFont="1" applyFill="1" applyBorder="1" applyAlignment="1">
      <alignment horizontal="center"/>
    </xf>
    <xf numFmtId="0" fontId="11" fillId="3" borderId="49" xfId="0" applyFont="1" applyFill="1" applyBorder="1" applyAlignment="1">
      <alignment horizontal="center"/>
    </xf>
    <xf numFmtId="0" fontId="11" fillId="3" borderId="49" xfId="0" applyFont="1" applyFill="1" applyBorder="1" applyAlignment="1">
      <alignment horizontal="center" vertical="center"/>
    </xf>
    <xf numFmtId="0" fontId="10" fillId="3" borderId="41" xfId="0" applyFont="1" applyFill="1" applyBorder="1" applyAlignment="1">
      <alignment horizontal="center"/>
    </xf>
    <xf numFmtId="0" fontId="4" fillId="3" borderId="41" xfId="0" applyFont="1" applyFill="1" applyBorder="1"/>
    <xf numFmtId="1" fontId="11" fillId="3" borderId="53" xfId="0" applyNumberFormat="1" applyFont="1" applyFill="1" applyBorder="1" applyAlignment="1">
      <alignment horizontal="center"/>
    </xf>
    <xf numFmtId="1" fontId="11" fillId="3" borderId="54" xfId="0" applyNumberFormat="1" applyFont="1" applyFill="1" applyBorder="1" applyAlignment="1">
      <alignment horizontal="center"/>
    </xf>
    <xf numFmtId="2" fontId="11" fillId="3" borderId="18" xfId="0" applyNumberFormat="1" applyFont="1" applyFill="1" applyBorder="1" applyAlignment="1">
      <alignment horizontal="center"/>
    </xf>
    <xf numFmtId="1" fontId="11" fillId="3" borderId="18" xfId="0" applyNumberFormat="1" applyFont="1" applyFill="1" applyBorder="1" applyAlignment="1">
      <alignment horizontal="center"/>
    </xf>
    <xf numFmtId="1" fontId="11" fillId="3" borderId="30" xfId="0" applyNumberFormat="1" applyFont="1" applyFill="1" applyBorder="1" applyAlignment="1">
      <alignment horizontal="center"/>
    </xf>
    <xf numFmtId="2" fontId="11" fillId="3" borderId="55" xfId="0" applyNumberFormat="1" applyFont="1" applyFill="1" applyBorder="1" applyAlignment="1">
      <alignment horizontal="center"/>
    </xf>
    <xf numFmtId="1" fontId="11" fillId="3" borderId="55" xfId="0" applyNumberFormat="1" applyFont="1" applyFill="1" applyBorder="1" applyAlignment="1">
      <alignment horizontal="center"/>
    </xf>
    <xf numFmtId="1" fontId="11" fillId="3" borderId="56" xfId="0" applyNumberFormat="1" applyFont="1" applyFill="1" applyBorder="1" applyAlignment="1">
      <alignment horizontal="center"/>
    </xf>
    <xf numFmtId="0" fontId="5" fillId="3" borderId="5" xfId="0" applyFont="1" applyFill="1" applyBorder="1"/>
    <xf numFmtId="2" fontId="7" fillId="3" borderId="6" xfId="0" applyNumberFormat="1" applyFont="1" applyFill="1" applyBorder="1" applyAlignment="1">
      <alignment horizontal="center"/>
    </xf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13" xfId="0" applyNumberFormat="1" applyFont="1" applyFill="1" applyBorder="1" applyAlignment="1">
      <alignment horizontal="center"/>
    </xf>
    <xf numFmtId="166" fontId="11" fillId="3" borderId="53" xfId="1" applyNumberFormat="1" applyFont="1" applyFill="1" applyBorder="1" applyAlignment="1">
      <alignment vertical="top"/>
    </xf>
    <xf numFmtId="165" fontId="11" fillId="3" borderId="18" xfId="0" applyNumberFormat="1" applyFont="1" applyFill="1" applyBorder="1" applyAlignment="1">
      <alignment horizontal="center"/>
    </xf>
    <xf numFmtId="0" fontId="7" fillId="3" borderId="57" xfId="0" applyFont="1" applyFill="1" applyBorder="1"/>
    <xf numFmtId="0" fontId="7" fillId="3" borderId="58" xfId="0" applyFont="1" applyFill="1" applyBorder="1"/>
    <xf numFmtId="165" fontId="7" fillId="3" borderId="58" xfId="0" applyNumberFormat="1" applyFont="1" applyFill="1" applyBorder="1" applyAlignment="1">
      <alignment horizontal="center"/>
    </xf>
    <xf numFmtId="1" fontId="7" fillId="3" borderId="55" xfId="0" applyNumberFormat="1" applyFont="1" applyFill="1" applyBorder="1" applyAlignment="1">
      <alignment horizontal="center"/>
    </xf>
    <xf numFmtId="1" fontId="7" fillId="3" borderId="56" xfId="0" applyNumberFormat="1" applyFont="1" applyFill="1" applyBorder="1" applyAlignment="1">
      <alignment horizontal="center"/>
    </xf>
    <xf numFmtId="0" fontId="8" fillId="3" borderId="0" xfId="0" applyFont="1" applyFill="1"/>
    <xf numFmtId="0" fontId="4" fillId="0" borderId="0" xfId="0" applyFont="1"/>
    <xf numFmtId="0" fontId="4" fillId="3" borderId="0" xfId="0" applyFont="1" applyFill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3" borderId="15" xfId="0" applyFont="1" applyFill="1" applyBorder="1"/>
    <xf numFmtId="0" fontId="5" fillId="3" borderId="16" xfId="0" applyFont="1" applyFill="1" applyBorder="1"/>
    <xf numFmtId="0" fontId="5" fillId="3" borderId="59" xfId="0" applyFont="1" applyFill="1" applyBorder="1" applyAlignment="1">
      <alignment horizontal="center"/>
    </xf>
    <xf numFmtId="0" fontId="5" fillId="3" borderId="8" xfId="0" applyFont="1" applyFill="1" applyBorder="1"/>
    <xf numFmtId="0" fontId="5" fillId="3" borderId="18" xfId="0" applyFont="1" applyFill="1" applyBorder="1"/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7" fillId="3" borderId="7" xfId="0" applyFont="1" applyFill="1" applyBorder="1" applyAlignment="1">
      <alignment horizontal="center"/>
    </xf>
    <xf numFmtId="0" fontId="7" fillId="3" borderId="33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0" borderId="18" xfId="0" applyFont="1" applyBorder="1"/>
    <xf numFmtId="0" fontId="5" fillId="3" borderId="8" xfId="2" applyFont="1" applyFill="1" applyBorder="1" applyAlignment="1"/>
    <xf numFmtId="0" fontId="5" fillId="3" borderId="18" xfId="2" applyFont="1" applyFill="1" applyBorder="1" applyAlignment="1"/>
    <xf numFmtId="0" fontId="7" fillId="3" borderId="7" xfId="0" applyFont="1" applyFill="1" applyBorder="1"/>
    <xf numFmtId="0" fontId="7" fillId="3" borderId="33" xfId="0" applyFont="1" applyFill="1" applyBorder="1"/>
    <xf numFmtId="0" fontId="5" fillId="3" borderId="8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5" fillId="3" borderId="31" xfId="0" applyFont="1" applyFill="1" applyBorder="1" applyAlignment="1">
      <alignment horizontal="left"/>
    </xf>
    <xf numFmtId="0" fontId="7" fillId="3" borderId="20" xfId="0" applyFont="1" applyFill="1" applyBorder="1"/>
    <xf numFmtId="0" fontId="7" fillId="3" borderId="21" xfId="0" applyFont="1" applyFill="1" applyBorder="1"/>
    <xf numFmtId="0" fontId="7" fillId="3" borderId="4" xfId="0" applyFont="1" applyFill="1" applyBorder="1" applyAlignment="1">
      <alignment horizontal="left"/>
    </xf>
    <xf numFmtId="0" fontId="7" fillId="3" borderId="26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20" xfId="0" applyFont="1" applyFill="1" applyBorder="1"/>
    <xf numFmtId="0" fontId="5" fillId="3" borderId="21" xfId="0" applyFont="1" applyFill="1" applyBorder="1"/>
    <xf numFmtId="1" fontId="5" fillId="0" borderId="0" xfId="0" applyNumberFormat="1" applyFont="1" applyAlignment="1">
      <alignment horizontal="center"/>
    </xf>
    <xf numFmtId="0" fontId="5" fillId="3" borderId="0" xfId="0" applyFont="1" applyFill="1"/>
    <xf numFmtId="0" fontId="5" fillId="3" borderId="0" xfId="0" applyFont="1" applyFill="1" applyAlignment="1">
      <alignment horizontal="center" vertical="center"/>
    </xf>
    <xf numFmtId="1" fontId="5" fillId="3" borderId="0" xfId="0" applyNumberFormat="1" applyFont="1" applyFill="1" applyAlignment="1">
      <alignment horizontal="right"/>
    </xf>
    <xf numFmtId="0" fontId="5" fillId="3" borderId="0" xfId="0" applyFont="1" applyFill="1" applyAlignment="1">
      <alignment horizontal="right"/>
    </xf>
    <xf numFmtId="0" fontId="3" fillId="3" borderId="0" xfId="0" applyFont="1" applyFill="1"/>
    <xf numFmtId="0" fontId="4" fillId="0" borderId="0" xfId="0" applyFont="1" applyAlignment="1">
      <alignment horizontal="right"/>
    </xf>
    <xf numFmtId="1" fontId="3" fillId="3" borderId="0" xfId="0" applyNumberFormat="1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0" fontId="12" fillId="3" borderId="0" xfId="0" applyFont="1" applyFill="1" applyAlignment="1">
      <alignment horizontal="center"/>
    </xf>
    <xf numFmtId="0" fontId="5" fillId="3" borderId="4" xfId="0" applyFont="1" applyFill="1" applyBorder="1" applyAlignment="1">
      <alignment horizontal="left"/>
    </xf>
    <xf numFmtId="0" fontId="5" fillId="3" borderId="26" xfId="0" applyFont="1" applyFill="1" applyBorder="1" applyAlignment="1">
      <alignment horizontal="left"/>
    </xf>
    <xf numFmtId="0" fontId="7" fillId="3" borderId="4" xfId="0" applyFont="1" applyFill="1" applyBorder="1"/>
    <xf numFmtId="0" fontId="7" fillId="3" borderId="13" xfId="0" applyFont="1" applyFill="1" applyBorder="1"/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5" fillId="3" borderId="4" xfId="0" applyFont="1" applyFill="1" applyBorder="1"/>
    <xf numFmtId="0" fontId="5" fillId="3" borderId="26" xfId="0" applyFont="1" applyFill="1" applyBorder="1"/>
    <xf numFmtId="0" fontId="5" fillId="3" borderId="10" xfId="0" applyFont="1" applyFill="1" applyBorder="1"/>
    <xf numFmtId="0" fontId="5" fillId="3" borderId="22" xfId="0" applyFont="1" applyFill="1" applyBorder="1"/>
    <xf numFmtId="0" fontId="7" fillId="3" borderId="13" xfId="0" applyFont="1" applyFill="1" applyBorder="1" applyAlignment="1">
      <alignment horizontal="center"/>
    </xf>
    <xf numFmtId="0" fontId="5" fillId="3" borderId="28" xfId="0" applyFont="1" applyFill="1" applyBorder="1"/>
    <xf numFmtId="0" fontId="5" fillId="3" borderId="29" xfId="0" applyFont="1" applyFill="1" applyBorder="1"/>
    <xf numFmtId="0" fontId="3" fillId="3" borderId="0" xfId="0" applyFont="1" applyFill="1" applyAlignment="1">
      <alignment horizontal="left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7" fillId="3" borderId="2" xfId="0" applyFont="1" applyFill="1" applyBorder="1" applyAlignment="1">
      <alignment horizontal="center"/>
    </xf>
    <xf numFmtId="0" fontId="7" fillId="3" borderId="39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0" xfId="0" applyFont="1"/>
    <xf numFmtId="0" fontId="4" fillId="3" borderId="0" xfId="0" applyFont="1" applyFill="1" applyAlignment="1">
      <alignment horizontal="left"/>
    </xf>
    <xf numFmtId="0" fontId="4" fillId="3" borderId="0" xfId="0" applyFont="1" applyFill="1"/>
    <xf numFmtId="0" fontId="4" fillId="3" borderId="45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11" fillId="3" borderId="47" xfId="0" applyFont="1" applyFill="1" applyBorder="1" applyAlignment="1">
      <alignment horizontal="center" wrapText="1"/>
    </xf>
    <xf numFmtId="0" fontId="11" fillId="3" borderId="50" xfId="0" applyFont="1" applyFill="1" applyBorder="1" applyAlignment="1">
      <alignment horizontal="center" wrapText="1"/>
    </xf>
    <xf numFmtId="0" fontId="11" fillId="3" borderId="44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8" fillId="3" borderId="41" xfId="0" applyFont="1" applyFill="1" applyBorder="1"/>
    <xf numFmtId="0" fontId="8" fillId="3" borderId="1" xfId="0" applyFont="1" applyFill="1" applyBorder="1"/>
    <xf numFmtId="0" fontId="4" fillId="0" borderId="1" xfId="0" applyFont="1" applyBorder="1"/>
    <xf numFmtId="0" fontId="4" fillId="0" borderId="23" xfId="0" applyFont="1" applyBorder="1"/>
    <xf numFmtId="0" fontId="4" fillId="3" borderId="45" xfId="0" applyFont="1" applyFill="1" applyBorder="1"/>
    <xf numFmtId="0" fontId="4" fillId="3" borderId="53" xfId="0" applyFont="1" applyFill="1" applyBorder="1"/>
    <xf numFmtId="0" fontId="4" fillId="3" borderId="8" xfId="0" applyFont="1" applyFill="1" applyBorder="1"/>
    <xf numFmtId="0" fontId="4" fillId="3" borderId="18" xfId="0" applyFont="1" applyFill="1" applyBorder="1"/>
    <xf numFmtId="0" fontId="4" fillId="3" borderId="51" xfId="0" applyFont="1" applyFill="1" applyBorder="1"/>
    <xf numFmtId="0" fontId="4" fillId="3" borderId="55" xfId="0" applyFont="1" applyFill="1" applyBorder="1"/>
    <xf numFmtId="0" fontId="8" fillId="3" borderId="2" xfId="0" applyFont="1" applyFill="1" applyBorder="1"/>
    <xf numFmtId="0" fontId="8" fillId="3" borderId="39" xfId="0" applyFont="1" applyFill="1" applyBorder="1"/>
    <xf numFmtId="0" fontId="8" fillId="0" borderId="39" xfId="0" applyFont="1" applyBorder="1"/>
    <xf numFmtId="0" fontId="8" fillId="0" borderId="40" xfId="0" applyFont="1" applyBorder="1"/>
    <xf numFmtId="0" fontId="5" fillId="3" borderId="45" xfId="0" applyFont="1" applyFill="1" applyBorder="1"/>
    <xf numFmtId="0" fontId="5" fillId="3" borderId="53" xfId="0" applyFont="1" applyFill="1" applyBorder="1"/>
    <xf numFmtId="0" fontId="4" fillId="0" borderId="0" xfId="0" applyFont="1" applyAlignment="1"/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8"/>
  <sheetViews>
    <sheetView tabSelected="1" topLeftCell="A22" zoomScaleNormal="100" workbookViewId="0">
      <selection activeCell="D3" sqref="D3"/>
    </sheetView>
  </sheetViews>
  <sheetFormatPr defaultRowHeight="16.5"/>
  <cols>
    <col min="1" max="1" width="2.42578125" style="4" customWidth="1"/>
    <col min="2" max="2" width="21.140625" style="5" customWidth="1"/>
    <col min="3" max="3" width="9.5703125" style="4" customWidth="1"/>
    <col min="4" max="4" width="14.28515625" style="6" customWidth="1"/>
    <col min="5" max="5" width="17.28515625" style="6" customWidth="1"/>
    <col min="6" max="6" width="16.7109375" style="6" customWidth="1"/>
    <col min="7" max="7" width="22" style="6" customWidth="1"/>
    <col min="8" max="16384" width="9.140625" style="4"/>
  </cols>
  <sheetData>
    <row r="1" spans="1:16">
      <c r="A1" s="128" t="s">
        <v>69</v>
      </c>
      <c r="B1" s="98"/>
      <c r="C1" s="129"/>
      <c r="D1" s="16"/>
      <c r="E1" s="12"/>
      <c r="F1" s="170" t="s">
        <v>74</v>
      </c>
      <c r="G1" s="170"/>
    </row>
    <row r="2" spans="1:16">
      <c r="B2" s="130"/>
      <c r="C2" s="130"/>
      <c r="D2" s="16"/>
      <c r="E2" s="230" t="s">
        <v>35</v>
      </c>
      <c r="F2" s="170" t="s">
        <v>75</v>
      </c>
      <c r="G2" s="170"/>
      <c r="L2" s="130"/>
      <c r="M2" s="131"/>
      <c r="N2" s="131"/>
      <c r="O2" s="131"/>
      <c r="P2" s="131"/>
    </row>
    <row r="3" spans="1:16">
      <c r="B3" s="137" t="s">
        <v>73</v>
      </c>
      <c r="C3" s="137"/>
      <c r="D3" s="16"/>
      <c r="E3" s="13"/>
      <c r="F3" s="170" t="s">
        <v>76</v>
      </c>
      <c r="G3" s="170"/>
      <c r="L3" s="3"/>
    </row>
    <row r="4" spans="1:16">
      <c r="A4" s="1"/>
      <c r="B4" s="4"/>
      <c r="D4" s="7"/>
      <c r="E4" s="170" t="s">
        <v>77</v>
      </c>
      <c r="F4" s="170"/>
      <c r="G4" s="170"/>
      <c r="L4" s="132"/>
      <c r="M4" s="131"/>
      <c r="N4" s="131"/>
      <c r="O4" s="131"/>
      <c r="P4" s="131"/>
    </row>
    <row r="5" spans="1:16">
      <c r="A5" s="1"/>
      <c r="B5" s="4"/>
      <c r="D5" s="7"/>
      <c r="E5" s="13"/>
      <c r="F5" s="13"/>
      <c r="G5" s="13"/>
      <c r="L5" s="5"/>
    </row>
    <row r="6" spans="1:16">
      <c r="A6" s="1"/>
      <c r="B6" s="4"/>
      <c r="D6" s="7"/>
      <c r="E6" s="13"/>
      <c r="F6" s="13"/>
      <c r="G6" s="13"/>
      <c r="L6" s="5"/>
    </row>
    <row r="7" spans="1:16" s="25" customFormat="1" ht="15.75">
      <c r="A7" s="15"/>
      <c r="B7" s="140" t="s">
        <v>42</v>
      </c>
      <c r="C7" s="140"/>
      <c r="D7" s="140"/>
      <c r="E7" s="140"/>
      <c r="F7" s="140"/>
      <c r="G7" s="140"/>
      <c r="L7" s="61"/>
    </row>
    <row r="8" spans="1:16" s="25" customFormat="1" ht="15.75">
      <c r="A8" s="140" t="s">
        <v>49</v>
      </c>
      <c r="B8" s="140"/>
      <c r="C8" s="140"/>
      <c r="D8" s="140"/>
      <c r="E8" s="140"/>
      <c r="F8" s="140"/>
      <c r="G8" s="133"/>
      <c r="H8" s="134"/>
      <c r="I8" s="134"/>
      <c r="J8" s="134"/>
      <c r="L8" s="133"/>
      <c r="M8" s="134"/>
      <c r="N8" s="134"/>
      <c r="O8" s="134"/>
      <c r="P8" s="134"/>
    </row>
    <row r="9" spans="1:16" s="25" customFormat="1" ht="15.75">
      <c r="A9" s="22"/>
      <c r="B9" s="22"/>
      <c r="C9" s="22"/>
      <c r="D9" s="22"/>
      <c r="E9" s="22"/>
      <c r="F9" s="22"/>
      <c r="G9" s="61"/>
      <c r="L9" s="61"/>
    </row>
    <row r="10" spans="1:16" s="25" customFormat="1" ht="22.5" customHeight="1">
      <c r="A10" s="15"/>
      <c r="B10" s="141" t="s">
        <v>29</v>
      </c>
      <c r="C10" s="141"/>
      <c r="D10" s="141"/>
      <c r="E10" s="141"/>
      <c r="F10" s="141"/>
      <c r="G10" s="141"/>
      <c r="H10" s="15"/>
    </row>
    <row r="11" spans="1:16" s="25" customFormat="1" ht="20.25" customHeight="1" thickBot="1">
      <c r="A11" s="15"/>
      <c r="B11" s="62" t="s">
        <v>38</v>
      </c>
      <c r="C11" s="62"/>
      <c r="D11" s="62"/>
      <c r="E11" s="62"/>
      <c r="F11" s="62"/>
      <c r="G11" s="63">
        <f>D42</f>
        <v>39.909999999999997</v>
      </c>
      <c r="H11" s="15"/>
    </row>
    <row r="12" spans="1:16" s="25" customFormat="1" ht="60" customHeight="1" thickBot="1">
      <c r="A12" s="15"/>
      <c r="B12" s="145" t="s">
        <v>0</v>
      </c>
      <c r="C12" s="146"/>
      <c r="D12" s="17" t="s">
        <v>31</v>
      </c>
      <c r="E12" s="18" t="s">
        <v>1</v>
      </c>
      <c r="F12" s="19" t="s">
        <v>32</v>
      </c>
      <c r="G12" s="20" t="s">
        <v>33</v>
      </c>
      <c r="H12" s="15"/>
    </row>
    <row r="13" spans="1:16" s="25" customFormat="1" ht="21.75" customHeight="1" thickBot="1">
      <c r="A13" s="15"/>
      <c r="B13" s="142" t="s">
        <v>30</v>
      </c>
      <c r="C13" s="143"/>
      <c r="D13" s="143"/>
      <c r="E13" s="143"/>
      <c r="F13" s="143"/>
      <c r="G13" s="144"/>
      <c r="H13" s="15"/>
    </row>
    <row r="14" spans="1:16" s="25" customFormat="1" ht="15.75">
      <c r="A14" s="15"/>
      <c r="B14" s="135" t="s">
        <v>2</v>
      </c>
      <c r="C14" s="136"/>
      <c r="D14" s="28">
        <v>1</v>
      </c>
      <c r="E14" s="28">
        <v>280000</v>
      </c>
      <c r="F14" s="28">
        <f>D14*E14</f>
        <v>280000</v>
      </c>
      <c r="G14" s="29">
        <f>F14*12</f>
        <v>3360000</v>
      </c>
      <c r="H14" s="15"/>
    </row>
    <row r="15" spans="1:16" s="25" customFormat="1" ht="15.75">
      <c r="A15" s="15"/>
      <c r="B15" s="138" t="s">
        <v>34</v>
      </c>
      <c r="C15" s="139"/>
      <c r="D15" s="32">
        <v>1</v>
      </c>
      <c r="E15" s="32">
        <v>153000</v>
      </c>
      <c r="F15" s="32">
        <f t="shared" ref="F15:F20" si="0">D15*E15</f>
        <v>153000</v>
      </c>
      <c r="G15" s="33">
        <f t="shared" ref="G15:G21" si="1">F15*12</f>
        <v>1836000</v>
      </c>
      <c r="H15" s="15"/>
    </row>
    <row r="16" spans="1:16" s="25" customFormat="1" ht="15.75">
      <c r="A16" s="15"/>
      <c r="B16" s="138" t="s">
        <v>3</v>
      </c>
      <c r="C16" s="139"/>
      <c r="D16" s="64">
        <v>9.36</v>
      </c>
      <c r="E16" s="32">
        <v>175000</v>
      </c>
      <c r="F16" s="32">
        <f t="shared" si="0"/>
        <v>1638000</v>
      </c>
      <c r="G16" s="33">
        <f t="shared" si="1"/>
        <v>19656000</v>
      </c>
      <c r="H16" s="15"/>
    </row>
    <row r="17" spans="1:8" s="25" customFormat="1" ht="15.75">
      <c r="A17" s="15"/>
      <c r="B17" s="138" t="s">
        <v>4</v>
      </c>
      <c r="C17" s="139"/>
      <c r="D17" s="32">
        <v>1</v>
      </c>
      <c r="E17" s="32">
        <v>138500</v>
      </c>
      <c r="F17" s="32">
        <f t="shared" si="0"/>
        <v>138500</v>
      </c>
      <c r="G17" s="33">
        <f t="shared" si="1"/>
        <v>1662000</v>
      </c>
      <c r="H17" s="15"/>
    </row>
    <row r="18" spans="1:8" s="25" customFormat="1" ht="15.75">
      <c r="A18" s="15"/>
      <c r="B18" s="138" t="s">
        <v>5</v>
      </c>
      <c r="C18" s="139"/>
      <c r="D18" s="32">
        <v>2</v>
      </c>
      <c r="E18" s="32">
        <v>138500</v>
      </c>
      <c r="F18" s="32">
        <f t="shared" si="0"/>
        <v>277000</v>
      </c>
      <c r="G18" s="33">
        <f t="shared" si="1"/>
        <v>3324000</v>
      </c>
      <c r="H18" s="15"/>
    </row>
    <row r="19" spans="1:8" s="25" customFormat="1" ht="20.25" customHeight="1">
      <c r="A19" s="15"/>
      <c r="B19" s="152" t="s">
        <v>6</v>
      </c>
      <c r="C19" s="153"/>
      <c r="D19" s="64">
        <v>1.25</v>
      </c>
      <c r="E19" s="32">
        <v>138500</v>
      </c>
      <c r="F19" s="32">
        <f t="shared" si="0"/>
        <v>173125</v>
      </c>
      <c r="G19" s="33">
        <f t="shared" si="1"/>
        <v>2077500</v>
      </c>
      <c r="H19" s="15"/>
    </row>
    <row r="20" spans="1:8" s="25" customFormat="1" thickBot="1">
      <c r="A20" s="15"/>
      <c r="B20" s="154" t="s">
        <v>7</v>
      </c>
      <c r="C20" s="155"/>
      <c r="D20" s="35">
        <v>1</v>
      </c>
      <c r="E20" s="35">
        <v>138500</v>
      </c>
      <c r="F20" s="35">
        <f t="shared" si="0"/>
        <v>138500</v>
      </c>
      <c r="G20" s="36">
        <f t="shared" si="1"/>
        <v>1662000</v>
      </c>
      <c r="H20" s="15"/>
    </row>
    <row r="21" spans="1:8" s="25" customFormat="1" thickBot="1">
      <c r="A21" s="15"/>
      <c r="B21" s="150" t="s">
        <v>8</v>
      </c>
      <c r="C21" s="151"/>
      <c r="D21" s="65">
        <f>SUM(D14:D20)</f>
        <v>16.61</v>
      </c>
      <c r="E21" s="66">
        <f>SUM(E15:E20)</f>
        <v>882000</v>
      </c>
      <c r="F21" s="66">
        <f>SUM(F14:F20)</f>
        <v>2798125</v>
      </c>
      <c r="G21" s="67">
        <f t="shared" si="1"/>
        <v>33577500</v>
      </c>
      <c r="H21" s="15"/>
    </row>
    <row r="22" spans="1:8" s="25" customFormat="1" ht="24" customHeight="1" thickBot="1">
      <c r="A22" s="15"/>
      <c r="B22" s="142" t="s">
        <v>9</v>
      </c>
      <c r="C22" s="143"/>
      <c r="D22" s="143"/>
      <c r="E22" s="143"/>
      <c r="F22" s="143"/>
      <c r="G22" s="144"/>
      <c r="H22" s="15"/>
    </row>
    <row r="23" spans="1:8" s="25" customFormat="1" ht="15.75">
      <c r="A23" s="15"/>
      <c r="B23" s="135" t="s">
        <v>10</v>
      </c>
      <c r="C23" s="136"/>
      <c r="D23" s="28">
        <v>1</v>
      </c>
      <c r="E23" s="28">
        <v>160000</v>
      </c>
      <c r="F23" s="28">
        <f>D23*E23</f>
        <v>160000</v>
      </c>
      <c r="G23" s="68">
        <f>F23*12</f>
        <v>1920000</v>
      </c>
      <c r="H23" s="15"/>
    </row>
    <row r="24" spans="1:8" s="25" customFormat="1" ht="15.75">
      <c r="A24" s="15"/>
      <c r="B24" s="138" t="s">
        <v>11</v>
      </c>
      <c r="C24" s="139"/>
      <c r="D24" s="69">
        <v>0.8</v>
      </c>
      <c r="E24" s="32">
        <v>145000</v>
      </c>
      <c r="F24" s="32">
        <f t="shared" ref="F24:F36" si="2">D24*E24</f>
        <v>116000</v>
      </c>
      <c r="G24" s="70">
        <f t="shared" ref="G24:G37" si="3">F24*12</f>
        <v>1392000</v>
      </c>
      <c r="H24" s="15"/>
    </row>
    <row r="25" spans="1:8" s="25" customFormat="1" ht="15.75">
      <c r="A25" s="15"/>
      <c r="B25" s="138" t="s">
        <v>12</v>
      </c>
      <c r="C25" s="147"/>
      <c r="D25" s="71">
        <v>0.5</v>
      </c>
      <c r="E25" s="32">
        <v>135000</v>
      </c>
      <c r="F25" s="32">
        <f t="shared" si="2"/>
        <v>67500</v>
      </c>
      <c r="G25" s="70">
        <f t="shared" si="3"/>
        <v>810000</v>
      </c>
      <c r="H25" s="15"/>
    </row>
    <row r="26" spans="1:8" s="25" customFormat="1" ht="15.75">
      <c r="A26" s="15"/>
      <c r="B26" s="138" t="s">
        <v>13</v>
      </c>
      <c r="C26" s="139"/>
      <c r="D26" s="32">
        <v>2</v>
      </c>
      <c r="E26" s="32">
        <v>144000</v>
      </c>
      <c r="F26" s="32">
        <f t="shared" si="2"/>
        <v>288000</v>
      </c>
      <c r="G26" s="70">
        <f t="shared" si="3"/>
        <v>3456000</v>
      </c>
      <c r="H26" s="15"/>
    </row>
    <row r="27" spans="1:8" s="25" customFormat="1" ht="15.75">
      <c r="A27" s="15"/>
      <c r="B27" s="138" t="s">
        <v>14</v>
      </c>
      <c r="C27" s="139"/>
      <c r="D27" s="32">
        <v>1</v>
      </c>
      <c r="E27" s="32">
        <v>130000</v>
      </c>
      <c r="F27" s="32">
        <f t="shared" si="2"/>
        <v>130000</v>
      </c>
      <c r="G27" s="70">
        <f t="shared" si="3"/>
        <v>1560000</v>
      </c>
      <c r="H27" s="15"/>
    </row>
    <row r="28" spans="1:8" s="25" customFormat="1" ht="15.75">
      <c r="A28" s="15"/>
      <c r="B28" s="138" t="s">
        <v>15</v>
      </c>
      <c r="C28" s="139"/>
      <c r="D28" s="32">
        <v>1</v>
      </c>
      <c r="E28" s="32">
        <v>140000</v>
      </c>
      <c r="F28" s="32">
        <f t="shared" si="2"/>
        <v>140000</v>
      </c>
      <c r="G28" s="70">
        <f t="shared" si="3"/>
        <v>1680000</v>
      </c>
      <c r="H28" s="15"/>
    </row>
    <row r="29" spans="1:8" s="25" customFormat="1" ht="15.75">
      <c r="A29" s="15"/>
      <c r="B29" s="148" t="s">
        <v>16</v>
      </c>
      <c r="C29" s="149"/>
      <c r="D29" s="72">
        <v>0.5</v>
      </c>
      <c r="E29" s="73">
        <v>124000</v>
      </c>
      <c r="F29" s="32">
        <f t="shared" si="2"/>
        <v>62000</v>
      </c>
      <c r="G29" s="70">
        <f t="shared" si="3"/>
        <v>744000</v>
      </c>
      <c r="H29" s="15"/>
    </row>
    <row r="30" spans="1:8" s="25" customFormat="1" ht="15.75">
      <c r="A30" s="15"/>
      <c r="B30" s="138" t="s">
        <v>17</v>
      </c>
      <c r="C30" s="139"/>
      <c r="D30" s="32">
        <v>1</v>
      </c>
      <c r="E30" s="32">
        <v>124000</v>
      </c>
      <c r="F30" s="32">
        <f t="shared" si="2"/>
        <v>124000</v>
      </c>
      <c r="G30" s="70">
        <f t="shared" si="3"/>
        <v>1488000</v>
      </c>
      <c r="H30" s="15"/>
    </row>
    <row r="31" spans="1:8" s="25" customFormat="1" ht="15.75">
      <c r="A31" s="15"/>
      <c r="B31" s="138" t="s">
        <v>18</v>
      </c>
      <c r="C31" s="139"/>
      <c r="D31" s="32">
        <v>1</v>
      </c>
      <c r="E31" s="32">
        <v>124000</v>
      </c>
      <c r="F31" s="32">
        <f t="shared" si="2"/>
        <v>124000</v>
      </c>
      <c r="G31" s="70">
        <f t="shared" si="3"/>
        <v>1488000</v>
      </c>
      <c r="H31" s="15"/>
    </row>
    <row r="32" spans="1:8" s="25" customFormat="1" ht="15.75">
      <c r="A32" s="15"/>
      <c r="B32" s="160" t="s">
        <v>19</v>
      </c>
      <c r="C32" s="161"/>
      <c r="D32" s="32">
        <v>1</v>
      </c>
      <c r="E32" s="32">
        <v>124000</v>
      </c>
      <c r="F32" s="32">
        <f t="shared" si="2"/>
        <v>124000</v>
      </c>
      <c r="G32" s="70">
        <f t="shared" si="3"/>
        <v>1488000</v>
      </c>
      <c r="H32" s="15"/>
    </row>
    <row r="33" spans="1:9" s="25" customFormat="1" ht="15.75">
      <c r="A33" s="15"/>
      <c r="B33" s="160" t="str">
        <f>B32</f>
        <v>Դռնապան</v>
      </c>
      <c r="C33" s="161"/>
      <c r="D33" s="32">
        <v>1</v>
      </c>
      <c r="E33" s="32">
        <v>114000</v>
      </c>
      <c r="F33" s="32">
        <f t="shared" si="2"/>
        <v>114000</v>
      </c>
      <c r="G33" s="70">
        <f t="shared" si="3"/>
        <v>1368000</v>
      </c>
      <c r="H33" s="15"/>
    </row>
    <row r="34" spans="1:9" s="25" customFormat="1" ht="15.75">
      <c r="A34" s="15"/>
      <c r="B34" s="138" t="s">
        <v>43</v>
      </c>
      <c r="C34" s="139"/>
      <c r="D34" s="32">
        <v>1</v>
      </c>
      <c r="E34" s="32">
        <v>124000</v>
      </c>
      <c r="F34" s="32">
        <f t="shared" si="2"/>
        <v>124000</v>
      </c>
      <c r="G34" s="70">
        <f t="shared" si="3"/>
        <v>1488000</v>
      </c>
      <c r="H34" s="15"/>
    </row>
    <row r="35" spans="1:9" s="25" customFormat="1" ht="15.75">
      <c r="A35" s="15"/>
      <c r="B35" s="138" t="s">
        <v>20</v>
      </c>
      <c r="C35" s="139"/>
      <c r="D35" s="32">
        <v>1</v>
      </c>
      <c r="E35" s="32">
        <v>124000</v>
      </c>
      <c r="F35" s="32">
        <f t="shared" si="2"/>
        <v>124000</v>
      </c>
      <c r="G35" s="70">
        <f t="shared" si="3"/>
        <v>1488000</v>
      </c>
      <c r="H35" s="15"/>
    </row>
    <row r="36" spans="1:9" s="25" customFormat="1" ht="15.75">
      <c r="A36" s="15"/>
      <c r="B36" s="138" t="s">
        <v>21</v>
      </c>
      <c r="C36" s="139"/>
      <c r="D36" s="32">
        <v>1</v>
      </c>
      <c r="E36" s="32">
        <v>124000</v>
      </c>
      <c r="F36" s="32">
        <f t="shared" si="2"/>
        <v>124000</v>
      </c>
      <c r="G36" s="70">
        <f t="shared" si="3"/>
        <v>1488000</v>
      </c>
      <c r="H36" s="15"/>
    </row>
    <row r="37" spans="1:9" s="25" customFormat="1" thickBot="1">
      <c r="A37" s="15"/>
      <c r="B37" s="156" t="s">
        <v>8</v>
      </c>
      <c r="C37" s="157"/>
      <c r="D37" s="74">
        <f>D23+D24+D25+D26+D27+D28+D29+D30+D31+D32++D33+D34+D35+D36</f>
        <v>13.8</v>
      </c>
      <c r="E37" s="75"/>
      <c r="F37" s="75">
        <f>SUM(F23:F36)</f>
        <v>1821500</v>
      </c>
      <c r="G37" s="76">
        <f t="shared" si="3"/>
        <v>21858000</v>
      </c>
      <c r="H37" s="15"/>
    </row>
    <row r="38" spans="1:9" s="25" customFormat="1" ht="28.5" customHeight="1" thickBot="1">
      <c r="A38" s="15"/>
      <c r="B38" s="142" t="s">
        <v>22</v>
      </c>
      <c r="C38" s="143"/>
      <c r="D38" s="143"/>
      <c r="E38" s="143"/>
      <c r="F38" s="143"/>
      <c r="G38" s="144"/>
      <c r="H38" s="15"/>
    </row>
    <row r="39" spans="1:9" s="25" customFormat="1" ht="15.75">
      <c r="A39" s="15"/>
      <c r="B39" s="135" t="s">
        <v>23</v>
      </c>
      <c r="C39" s="136"/>
      <c r="D39" s="28">
        <v>1</v>
      </c>
      <c r="E39" s="28">
        <v>230000</v>
      </c>
      <c r="F39" s="28">
        <f>D39*E39</f>
        <v>230000</v>
      </c>
      <c r="G39" s="29">
        <f>F39*12</f>
        <v>2760000</v>
      </c>
      <c r="H39" s="15"/>
    </row>
    <row r="40" spans="1:9" s="25" customFormat="1" thickBot="1">
      <c r="A40" s="15"/>
      <c r="B40" s="162" t="s">
        <v>24</v>
      </c>
      <c r="C40" s="163"/>
      <c r="D40" s="77">
        <v>8.5</v>
      </c>
      <c r="E40" s="35">
        <v>145000</v>
      </c>
      <c r="F40" s="35">
        <f>D40*E40</f>
        <v>1232500</v>
      </c>
      <c r="G40" s="36">
        <f t="shared" ref="G40:G41" si="4">F40*12</f>
        <v>14790000</v>
      </c>
      <c r="H40" s="15"/>
    </row>
    <row r="41" spans="1:9" s="25" customFormat="1" thickBot="1">
      <c r="A41" s="15"/>
      <c r="B41" s="158" t="s">
        <v>8</v>
      </c>
      <c r="C41" s="159"/>
      <c r="D41" s="78">
        <f>SUM(D39:D40)</f>
        <v>9.5</v>
      </c>
      <c r="E41" s="79"/>
      <c r="F41" s="80">
        <f>SUM(F39:F40)</f>
        <v>1462500</v>
      </c>
      <c r="G41" s="67">
        <f t="shared" si="4"/>
        <v>17550000</v>
      </c>
      <c r="H41" s="15"/>
    </row>
    <row r="42" spans="1:9" s="25" customFormat="1" thickBot="1">
      <c r="A42" s="15"/>
      <c r="B42" s="158" t="s">
        <v>8</v>
      </c>
      <c r="C42" s="159"/>
      <c r="D42" s="81">
        <f>D41+D37+D21</f>
        <v>39.909999999999997</v>
      </c>
      <c r="E42" s="79"/>
      <c r="F42" s="66">
        <f>F41+F37+F21</f>
        <v>6082125</v>
      </c>
      <c r="G42" s="67">
        <f>G41+G37+G21</f>
        <v>72985500</v>
      </c>
      <c r="H42" s="15"/>
    </row>
    <row r="43" spans="1:9" s="25" customFormat="1" ht="40.5" customHeight="1">
      <c r="A43" s="15"/>
      <c r="B43" s="14" t="s">
        <v>37</v>
      </c>
      <c r="C43" s="15"/>
      <c r="D43" s="16"/>
      <c r="E43" s="16"/>
      <c r="F43" s="16"/>
      <c r="G43" s="16"/>
      <c r="H43" s="15"/>
    </row>
    <row r="44" spans="1:9" s="25" customFormat="1" ht="15.75">
      <c r="A44" s="15"/>
      <c r="B44" s="14" t="s">
        <v>36</v>
      </c>
      <c r="C44" s="140" t="s">
        <v>44</v>
      </c>
      <c r="D44" s="140"/>
      <c r="E44" s="140"/>
      <c r="F44" s="140"/>
      <c r="G44" s="140"/>
      <c r="H44" s="15"/>
    </row>
    <row r="45" spans="1:9" s="25" customFormat="1" ht="15.75">
      <c r="A45" s="15"/>
      <c r="B45" s="14"/>
      <c r="C45" s="15"/>
      <c r="D45" s="16"/>
      <c r="E45" s="164"/>
      <c r="F45" s="134"/>
      <c r="G45" s="134"/>
      <c r="H45" s="134"/>
      <c r="I45" s="134"/>
    </row>
    <row r="46" spans="1:9" s="25" customFormat="1" ht="15.75">
      <c r="A46" s="15"/>
      <c r="B46" s="14"/>
      <c r="C46" s="15"/>
      <c r="D46" s="16"/>
      <c r="E46" s="133"/>
      <c r="F46" s="134"/>
      <c r="G46" s="134"/>
      <c r="H46" s="134"/>
      <c r="I46" s="134"/>
    </row>
    <row r="47" spans="1:9" s="25" customFormat="1" ht="15.75">
      <c r="A47" s="15"/>
      <c r="B47" s="14"/>
      <c r="C47" s="15"/>
      <c r="D47" s="16"/>
      <c r="E47" s="133"/>
      <c r="F47" s="134"/>
      <c r="G47" s="134"/>
      <c r="H47" s="134"/>
      <c r="I47" s="134"/>
    </row>
    <row r="48" spans="1:9" s="25" customFormat="1" ht="15.75">
      <c r="A48" s="15"/>
      <c r="B48" s="14"/>
      <c r="D48" s="16"/>
      <c r="E48" s="133"/>
      <c r="F48" s="134"/>
      <c r="G48" s="134"/>
      <c r="H48" s="134"/>
      <c r="I48" s="134"/>
    </row>
    <row r="49" spans="1:9" s="25" customFormat="1" ht="15.75">
      <c r="A49" s="15"/>
      <c r="B49" s="14"/>
      <c r="C49" s="15"/>
      <c r="D49" s="16"/>
      <c r="E49" s="21"/>
      <c r="F49" s="133"/>
      <c r="G49" s="134"/>
      <c r="H49" s="134"/>
      <c r="I49" s="134"/>
    </row>
    <row r="50" spans="1:9" s="25" customFormat="1" ht="15.75">
      <c r="A50" s="15"/>
      <c r="B50" s="14"/>
      <c r="C50" s="15"/>
      <c r="D50" s="16"/>
      <c r="E50" s="16"/>
      <c r="F50" s="16"/>
      <c r="G50" s="141"/>
      <c r="H50" s="141"/>
    </row>
    <row r="51" spans="1:9" s="25" customFormat="1" ht="15.75">
      <c r="A51" s="15"/>
      <c r="B51" s="14"/>
      <c r="C51" s="15"/>
      <c r="D51" s="16"/>
      <c r="E51" s="16"/>
      <c r="F51" s="16"/>
      <c r="G51" s="16"/>
      <c r="H51" s="15"/>
    </row>
    <row r="52" spans="1:9" s="25" customFormat="1" ht="15.75">
      <c r="A52" s="15"/>
      <c r="B52" s="14"/>
      <c r="C52" s="15"/>
      <c r="D52" s="16"/>
      <c r="E52" s="16"/>
      <c r="F52" s="16"/>
      <c r="G52" s="16"/>
      <c r="H52" s="15"/>
    </row>
    <row r="53" spans="1:9" s="25" customFormat="1" ht="15.75">
      <c r="A53" s="15"/>
      <c r="B53" s="14"/>
      <c r="C53" s="15"/>
      <c r="D53" s="16"/>
      <c r="E53" s="16"/>
      <c r="F53" s="16"/>
      <c r="G53" s="16"/>
      <c r="H53" s="15"/>
    </row>
    <row r="54" spans="1:9" s="25" customFormat="1" ht="15.75">
      <c r="A54" s="15"/>
      <c r="B54" s="14"/>
      <c r="C54" s="165"/>
      <c r="D54" s="165"/>
      <c r="E54" s="82"/>
      <c r="F54" s="60"/>
      <c r="G54" s="60"/>
      <c r="H54" s="15"/>
    </row>
    <row r="55" spans="1:9" s="25" customFormat="1" ht="15.75">
      <c r="A55" s="15"/>
      <c r="B55" s="14"/>
      <c r="C55" s="165"/>
      <c r="D55" s="165"/>
      <c r="E55" s="60"/>
      <c r="F55" s="60"/>
      <c r="G55" s="60"/>
      <c r="H55" s="15"/>
    </row>
    <row r="56" spans="1:9" s="25" customFormat="1" ht="15.75">
      <c r="A56" s="15"/>
      <c r="B56" s="14"/>
      <c r="C56" s="165"/>
      <c r="D56" s="165"/>
      <c r="E56" s="82"/>
      <c r="F56" s="60"/>
      <c r="G56" s="60"/>
      <c r="H56" s="15"/>
    </row>
    <row r="57" spans="1:9" s="25" customFormat="1" ht="15.75">
      <c r="A57" s="15"/>
      <c r="B57" s="140"/>
      <c r="C57" s="140"/>
      <c r="D57" s="140"/>
      <c r="E57" s="140"/>
      <c r="F57" s="140"/>
      <c r="G57" s="165"/>
      <c r="H57" s="15"/>
    </row>
    <row r="58" spans="1:9" s="25" customFormat="1" ht="15.75">
      <c r="A58" s="15"/>
      <c r="B58" s="140"/>
      <c r="C58" s="165"/>
      <c r="D58" s="165"/>
      <c r="E58" s="165"/>
      <c r="F58" s="165"/>
      <c r="G58" s="165"/>
      <c r="H58" s="15"/>
    </row>
    <row r="59" spans="1:9" s="25" customFormat="1" ht="15.75">
      <c r="A59" s="15"/>
      <c r="B59" s="140"/>
      <c r="C59" s="165"/>
      <c r="D59" s="165"/>
      <c r="E59" s="165"/>
      <c r="F59" s="165"/>
      <c r="G59" s="165"/>
      <c r="H59" s="15"/>
    </row>
    <row r="60" spans="1:9" s="25" customFormat="1" ht="15.75">
      <c r="A60" s="15"/>
      <c r="B60" s="140"/>
      <c r="C60" s="165"/>
      <c r="D60" s="165"/>
      <c r="E60" s="165"/>
      <c r="F60" s="165"/>
      <c r="G60" s="165"/>
      <c r="H60" s="15"/>
    </row>
    <row r="61" spans="1:9" s="25" customFormat="1" ht="15.75">
      <c r="A61" s="15"/>
      <c r="B61" s="141"/>
      <c r="C61" s="141"/>
      <c r="D61" s="141"/>
      <c r="E61" s="141"/>
      <c r="F61" s="141"/>
      <c r="G61" s="141"/>
      <c r="H61" s="15"/>
    </row>
    <row r="62" spans="1:9" s="25" customFormat="1" ht="15.75">
      <c r="A62" s="15"/>
      <c r="B62" s="141"/>
      <c r="C62" s="141"/>
      <c r="D62" s="141"/>
      <c r="E62" s="141"/>
      <c r="F62" s="141"/>
      <c r="G62" s="165"/>
      <c r="H62" s="15"/>
    </row>
    <row r="63" spans="1:9" s="25" customFormat="1" ht="15.75">
      <c r="A63" s="15"/>
      <c r="B63" s="166"/>
      <c r="C63" s="166"/>
      <c r="D63" s="16"/>
      <c r="E63" s="16"/>
      <c r="F63" s="16"/>
      <c r="G63" s="16"/>
      <c r="H63" s="15"/>
    </row>
    <row r="64" spans="1:9" s="25" customFormat="1" ht="15.75">
      <c r="A64" s="15"/>
      <c r="B64" s="166"/>
      <c r="C64" s="166"/>
      <c r="D64" s="16"/>
      <c r="E64" s="16"/>
      <c r="F64" s="83"/>
      <c r="G64" s="16"/>
      <c r="H64" s="15"/>
    </row>
    <row r="65" spans="1:8" s="25" customFormat="1" ht="15.75">
      <c r="A65" s="15"/>
      <c r="B65" s="166"/>
      <c r="C65" s="166"/>
      <c r="D65" s="16"/>
      <c r="E65" s="16"/>
      <c r="F65" s="16"/>
      <c r="G65" s="16"/>
      <c r="H65" s="15"/>
    </row>
    <row r="66" spans="1:8" s="25" customFormat="1" ht="15.75">
      <c r="A66" s="15"/>
      <c r="B66" s="166"/>
      <c r="C66" s="166"/>
      <c r="D66" s="16"/>
      <c r="E66" s="16"/>
      <c r="F66" s="84"/>
      <c r="G66" s="16"/>
      <c r="H66" s="15"/>
    </row>
    <row r="67" spans="1:8" s="25" customFormat="1" ht="15.75">
      <c r="A67" s="15"/>
      <c r="B67" s="165"/>
      <c r="C67" s="165"/>
      <c r="D67" s="16"/>
      <c r="E67" s="16"/>
      <c r="F67" s="16"/>
      <c r="G67" s="16"/>
      <c r="H67" s="15"/>
    </row>
    <row r="68" spans="1:8" s="25" customFormat="1" ht="15.75">
      <c r="A68" s="15"/>
      <c r="B68" s="14"/>
      <c r="C68" s="15"/>
      <c r="D68" s="16"/>
      <c r="E68" s="16"/>
      <c r="F68" s="16"/>
      <c r="G68" s="16"/>
      <c r="H68" s="15"/>
    </row>
    <row r="69" spans="1:8" s="25" customFormat="1" ht="15.75">
      <c r="A69" s="15"/>
      <c r="B69" s="165"/>
      <c r="C69" s="165"/>
      <c r="D69" s="60"/>
      <c r="E69" s="60"/>
      <c r="F69" s="60"/>
      <c r="G69" s="60"/>
      <c r="H69" s="15"/>
    </row>
    <row r="70" spans="1:8" s="25" customFormat="1" ht="15.75">
      <c r="A70" s="15"/>
      <c r="B70" s="165"/>
      <c r="C70" s="165"/>
      <c r="D70" s="59"/>
      <c r="E70" s="60"/>
      <c r="F70" s="60"/>
      <c r="G70" s="60"/>
      <c r="H70" s="15"/>
    </row>
    <row r="71" spans="1:8" s="25" customFormat="1" ht="15.75">
      <c r="A71" s="15"/>
      <c r="B71" s="165"/>
      <c r="C71" s="165"/>
      <c r="D71" s="59"/>
      <c r="E71" s="60"/>
      <c r="F71" s="60"/>
      <c r="G71" s="60"/>
      <c r="H71" s="15"/>
    </row>
    <row r="72" spans="1:8" s="25" customFormat="1" ht="15.75">
      <c r="A72" s="15"/>
      <c r="B72" s="165"/>
      <c r="C72" s="165"/>
      <c r="D72" s="59"/>
      <c r="E72" s="60"/>
      <c r="F72" s="60"/>
      <c r="G72" s="60"/>
      <c r="H72" s="15"/>
    </row>
    <row r="73" spans="1:8" s="25" customFormat="1" ht="15.75">
      <c r="A73" s="15"/>
      <c r="B73" s="165"/>
      <c r="C73" s="165"/>
      <c r="D73" s="60"/>
      <c r="E73" s="60"/>
      <c r="F73" s="60"/>
      <c r="G73" s="60"/>
      <c r="H73" s="15"/>
    </row>
    <row r="74" spans="1:8" s="25" customFormat="1" ht="15.75">
      <c r="A74" s="15"/>
      <c r="B74" s="165"/>
      <c r="C74" s="165"/>
      <c r="D74" s="60"/>
      <c r="E74" s="60"/>
      <c r="F74" s="60"/>
      <c r="G74" s="60"/>
      <c r="H74" s="15"/>
    </row>
    <row r="75" spans="1:8" s="25" customFormat="1" ht="15.75">
      <c r="A75" s="15"/>
      <c r="B75" s="14"/>
      <c r="C75" s="15"/>
      <c r="D75" s="59"/>
      <c r="E75" s="60"/>
      <c r="F75" s="60"/>
      <c r="G75" s="60"/>
      <c r="H75" s="15"/>
    </row>
    <row r="76" spans="1:8" s="25" customFormat="1" ht="15.75">
      <c r="A76" s="15"/>
      <c r="B76" s="14"/>
      <c r="C76" s="15"/>
      <c r="D76" s="60"/>
      <c r="E76" s="60"/>
      <c r="F76" s="60"/>
      <c r="G76" s="60"/>
      <c r="H76" s="15"/>
    </row>
    <row r="77" spans="1:8" s="25" customFormat="1" ht="15.75">
      <c r="A77" s="15"/>
      <c r="B77" s="14"/>
      <c r="C77" s="15"/>
      <c r="D77" s="85"/>
      <c r="E77" s="60"/>
      <c r="F77" s="60"/>
      <c r="G77" s="60"/>
      <c r="H77" s="15"/>
    </row>
    <row r="78" spans="1:8" s="25" customFormat="1" ht="15.75">
      <c r="A78" s="15"/>
      <c r="B78" s="14"/>
      <c r="C78" s="15"/>
      <c r="D78" s="82"/>
      <c r="E78" s="60"/>
      <c r="F78" s="60"/>
      <c r="G78" s="60"/>
      <c r="H78" s="15"/>
    </row>
    <row r="79" spans="1:8" s="25" customFormat="1" ht="15.75">
      <c r="A79" s="15"/>
      <c r="B79" s="14"/>
      <c r="C79" s="15"/>
      <c r="D79" s="59"/>
      <c r="E79" s="60"/>
      <c r="F79" s="60"/>
      <c r="G79" s="60"/>
      <c r="H79" s="15"/>
    </row>
    <row r="80" spans="1:8" s="25" customFormat="1" ht="15.75">
      <c r="A80" s="15"/>
      <c r="B80" s="14"/>
      <c r="C80" s="165"/>
      <c r="D80" s="165"/>
      <c r="E80" s="60"/>
      <c r="F80" s="60"/>
      <c r="G80" s="60"/>
      <c r="H80" s="15"/>
    </row>
    <row r="81" spans="1:9" s="25" customFormat="1" ht="15.75">
      <c r="A81" s="15"/>
      <c r="B81" s="14"/>
      <c r="C81" s="165"/>
      <c r="D81" s="165"/>
      <c r="E81" s="165"/>
      <c r="F81" s="165"/>
      <c r="G81" s="165"/>
      <c r="H81" s="15"/>
    </row>
    <row r="82" spans="1:9" s="25" customFormat="1" ht="15.75">
      <c r="A82" s="15"/>
      <c r="B82" s="14"/>
      <c r="C82" s="15"/>
      <c r="D82" s="16"/>
      <c r="E82" s="167"/>
      <c r="F82" s="168"/>
      <c r="G82" s="168"/>
      <c r="H82" s="15"/>
    </row>
    <row r="83" spans="1:9" s="25" customFormat="1" ht="15.75">
      <c r="A83" s="15"/>
      <c r="B83" s="14"/>
      <c r="C83" s="165"/>
      <c r="D83" s="165"/>
      <c r="E83" s="82"/>
      <c r="F83" s="167"/>
      <c r="G83" s="168"/>
      <c r="H83" s="15"/>
    </row>
    <row r="84" spans="1:9" s="25" customFormat="1" ht="15.75">
      <c r="A84" s="15"/>
      <c r="B84" s="14"/>
      <c r="C84" s="15"/>
      <c r="D84" s="16"/>
      <c r="E84" s="82"/>
      <c r="F84" s="60"/>
      <c r="G84" s="16"/>
      <c r="H84" s="15"/>
    </row>
    <row r="85" spans="1:9" s="25" customFormat="1" ht="15.75">
      <c r="A85" s="15"/>
      <c r="B85" s="14"/>
      <c r="C85" s="15"/>
      <c r="D85" s="16"/>
      <c r="E85" s="82"/>
      <c r="F85" s="60"/>
      <c r="G85" s="16"/>
      <c r="H85" s="15"/>
    </row>
    <row r="86" spans="1:9" s="25" customFormat="1" ht="15.75">
      <c r="A86" s="15"/>
      <c r="B86" s="14"/>
      <c r="C86" s="15"/>
      <c r="D86" s="16"/>
      <c r="E86" s="82"/>
      <c r="F86" s="60"/>
      <c r="G86" s="16"/>
      <c r="H86" s="15"/>
    </row>
    <row r="87" spans="1:9" s="25" customFormat="1" ht="15.75">
      <c r="A87" s="15"/>
      <c r="B87" s="14"/>
      <c r="C87" s="15"/>
      <c r="D87" s="16"/>
      <c r="E87" s="82"/>
      <c r="F87" s="60"/>
      <c r="G87" s="16"/>
      <c r="H87" s="15"/>
    </row>
    <row r="88" spans="1:9" s="25" customFormat="1" ht="15.75">
      <c r="A88" s="15"/>
      <c r="B88" s="14"/>
      <c r="C88" s="165"/>
      <c r="D88" s="165"/>
      <c r="E88" s="60"/>
      <c r="F88" s="60"/>
      <c r="G88" s="60"/>
      <c r="H88" s="15"/>
    </row>
    <row r="89" spans="1:9" s="25" customFormat="1" ht="15.75">
      <c r="A89" s="15"/>
      <c r="B89" s="14"/>
      <c r="C89" s="15"/>
      <c r="D89" s="16"/>
      <c r="E89" s="173"/>
      <c r="F89" s="134"/>
      <c r="G89" s="134"/>
      <c r="H89" s="134"/>
      <c r="I89" s="134"/>
    </row>
    <row r="90" spans="1:9" s="25" customFormat="1" ht="15.75">
      <c r="A90" s="15"/>
      <c r="B90" s="14"/>
      <c r="C90" s="15"/>
      <c r="D90" s="16"/>
      <c r="E90" s="133"/>
      <c r="F90" s="134"/>
      <c r="G90" s="134"/>
      <c r="H90" s="134"/>
      <c r="I90" s="134"/>
    </row>
    <row r="91" spans="1:9" s="25" customFormat="1" ht="15.75">
      <c r="A91" s="15"/>
      <c r="B91" s="14"/>
      <c r="C91" s="15"/>
      <c r="D91" s="16"/>
      <c r="E91" s="133"/>
      <c r="F91" s="134"/>
      <c r="G91" s="134"/>
      <c r="H91" s="134"/>
      <c r="I91" s="134"/>
    </row>
    <row r="92" spans="1:9" s="25" customFormat="1" ht="15.75">
      <c r="A92" s="15"/>
      <c r="B92" s="14"/>
      <c r="D92" s="16"/>
      <c r="E92" s="133"/>
      <c r="F92" s="134"/>
      <c r="G92" s="134"/>
      <c r="H92" s="134"/>
      <c r="I92" s="134"/>
    </row>
    <row r="93" spans="1:9" s="25" customFormat="1" ht="15.75">
      <c r="A93" s="15"/>
      <c r="B93" s="14"/>
      <c r="C93" s="15"/>
      <c r="D93" s="16"/>
      <c r="E93" s="21"/>
      <c r="F93" s="133"/>
      <c r="G93" s="134"/>
      <c r="H93" s="134"/>
      <c r="I93" s="134"/>
    </row>
    <row r="94" spans="1:9" s="25" customFormat="1" ht="15.75">
      <c r="A94" s="15"/>
      <c r="B94" s="14"/>
      <c r="C94" s="15"/>
      <c r="D94" s="16"/>
      <c r="E94" s="16"/>
      <c r="F94" s="16"/>
      <c r="G94" s="141"/>
      <c r="H94" s="141"/>
    </row>
    <row r="95" spans="1:9" s="25" customFormat="1" ht="15.75">
      <c r="A95" s="15"/>
      <c r="B95" s="14"/>
      <c r="C95" s="15"/>
      <c r="D95" s="16"/>
      <c r="E95" s="16"/>
      <c r="F95" s="16"/>
      <c r="G95" s="16"/>
      <c r="H95" s="15"/>
    </row>
    <row r="96" spans="1:9" s="25" customFormat="1" ht="15.75">
      <c r="A96" s="15"/>
      <c r="B96" s="14"/>
      <c r="C96" s="165"/>
      <c r="D96" s="165"/>
      <c r="E96" s="60"/>
      <c r="F96" s="60"/>
      <c r="G96" s="60"/>
      <c r="H96" s="15"/>
    </row>
    <row r="97" spans="1:8" s="25" customFormat="1" ht="15.75">
      <c r="A97" s="15"/>
      <c r="B97" s="14"/>
      <c r="C97" s="15"/>
      <c r="D97" s="16"/>
      <c r="E97" s="16"/>
      <c r="F97" s="60"/>
      <c r="G97" s="60"/>
      <c r="H97" s="15"/>
    </row>
    <row r="98" spans="1:8" s="25" customFormat="1" ht="15.75">
      <c r="A98" s="15"/>
      <c r="B98" s="14"/>
      <c r="C98" s="15"/>
      <c r="D98" s="16"/>
      <c r="E98" s="16"/>
      <c r="F98" s="60"/>
      <c r="G98" s="60"/>
      <c r="H98" s="15"/>
    </row>
    <row r="99" spans="1:8" s="25" customFormat="1" ht="15.75">
      <c r="A99" s="15"/>
      <c r="B99" s="140"/>
      <c r="C99" s="140"/>
      <c r="D99" s="140"/>
      <c r="E99" s="140"/>
      <c r="F99" s="140"/>
      <c r="G99" s="165"/>
      <c r="H99" s="15"/>
    </row>
    <row r="100" spans="1:8" s="25" customFormat="1" ht="15.75">
      <c r="A100" s="15"/>
      <c r="B100" s="140"/>
      <c r="C100" s="165"/>
      <c r="D100" s="165"/>
      <c r="E100" s="165"/>
      <c r="F100" s="165"/>
      <c r="G100" s="165"/>
      <c r="H100" s="15"/>
    </row>
    <row r="101" spans="1:8" s="25" customFormat="1" ht="15.75">
      <c r="A101" s="15"/>
      <c r="B101" s="140"/>
      <c r="C101" s="165"/>
      <c r="D101" s="165"/>
      <c r="E101" s="165"/>
      <c r="F101" s="165"/>
      <c r="G101" s="165"/>
      <c r="H101" s="15"/>
    </row>
    <row r="102" spans="1:8" s="25" customFormat="1" ht="15.75">
      <c r="A102" s="15"/>
      <c r="B102" s="140"/>
      <c r="C102" s="165"/>
      <c r="D102" s="165"/>
      <c r="E102" s="165"/>
      <c r="F102" s="165"/>
      <c r="G102" s="165"/>
      <c r="H102" s="15"/>
    </row>
    <row r="103" spans="1:8" s="25" customFormat="1" ht="15.75">
      <c r="A103" s="15"/>
      <c r="B103" s="141"/>
      <c r="C103" s="141"/>
      <c r="D103" s="141"/>
      <c r="E103" s="141"/>
      <c r="F103" s="141"/>
      <c r="G103" s="141"/>
      <c r="H103" s="15"/>
    </row>
    <row r="104" spans="1:8" s="25" customFormat="1" ht="15.75">
      <c r="A104" s="15"/>
      <c r="B104" s="141"/>
      <c r="C104" s="141"/>
      <c r="D104" s="141"/>
      <c r="E104" s="141"/>
      <c r="F104" s="141"/>
      <c r="G104" s="165"/>
      <c r="H104" s="15"/>
    </row>
    <row r="105" spans="1:8" s="25" customFormat="1" ht="15.75">
      <c r="A105" s="15"/>
      <c r="B105" s="166"/>
      <c r="C105" s="166"/>
      <c r="D105" s="16"/>
      <c r="E105" s="16"/>
      <c r="F105" s="16"/>
      <c r="G105" s="16"/>
      <c r="H105" s="15"/>
    </row>
    <row r="106" spans="1:8" s="25" customFormat="1" ht="15.75">
      <c r="A106" s="15"/>
      <c r="B106" s="166"/>
      <c r="C106" s="166"/>
      <c r="D106" s="16"/>
      <c r="E106" s="16"/>
      <c r="F106" s="83"/>
      <c r="G106" s="16"/>
      <c r="H106" s="15"/>
    </row>
    <row r="107" spans="1:8" s="25" customFormat="1" ht="15.75">
      <c r="A107" s="15"/>
      <c r="B107" s="166"/>
      <c r="C107" s="166"/>
      <c r="D107" s="16"/>
      <c r="E107" s="16"/>
      <c r="F107" s="16"/>
      <c r="G107" s="16"/>
      <c r="H107" s="15"/>
    </row>
    <row r="108" spans="1:8" s="25" customFormat="1" ht="15.75">
      <c r="A108" s="15"/>
      <c r="B108" s="166"/>
      <c r="C108" s="166"/>
      <c r="D108" s="16"/>
      <c r="E108" s="16"/>
      <c r="F108" s="84"/>
      <c r="G108" s="16"/>
      <c r="H108" s="15"/>
    </row>
    <row r="109" spans="1:8" s="25" customFormat="1" ht="15.75">
      <c r="A109" s="15"/>
      <c r="B109" s="165"/>
      <c r="C109" s="165"/>
      <c r="D109" s="16"/>
      <c r="E109" s="16"/>
      <c r="F109" s="16"/>
      <c r="G109" s="16"/>
      <c r="H109" s="15"/>
    </row>
    <row r="110" spans="1:8" s="25" customFormat="1" ht="15.75">
      <c r="A110" s="15"/>
      <c r="B110" s="14"/>
      <c r="C110" s="15"/>
      <c r="D110" s="16"/>
      <c r="E110" s="16"/>
      <c r="F110" s="16"/>
      <c r="G110" s="16"/>
      <c r="H110" s="15"/>
    </row>
    <row r="111" spans="1:8" s="25" customFormat="1" ht="15.75">
      <c r="A111" s="15"/>
      <c r="B111" s="165"/>
      <c r="C111" s="165"/>
      <c r="D111" s="60"/>
      <c r="E111" s="60"/>
      <c r="F111" s="60"/>
      <c r="G111" s="60"/>
      <c r="H111" s="15"/>
    </row>
    <row r="112" spans="1:8">
      <c r="A112" s="1"/>
      <c r="B112" s="169"/>
      <c r="C112" s="169"/>
      <c r="D112" s="9"/>
      <c r="E112" s="8"/>
      <c r="F112" s="8"/>
      <c r="G112" s="8"/>
      <c r="H112" s="1"/>
    </row>
    <row r="113" spans="1:8">
      <c r="A113" s="1"/>
      <c r="B113" s="169"/>
      <c r="C113" s="169"/>
      <c r="D113" s="9"/>
      <c r="E113" s="8"/>
      <c r="F113" s="8"/>
      <c r="G113" s="8"/>
      <c r="H113" s="1"/>
    </row>
    <row r="114" spans="1:8">
      <c r="A114" s="1"/>
      <c r="B114" s="169"/>
      <c r="C114" s="169"/>
      <c r="D114" s="9"/>
      <c r="E114" s="8"/>
      <c r="F114" s="8"/>
      <c r="G114" s="8"/>
      <c r="H114" s="1"/>
    </row>
    <row r="115" spans="1:8">
      <c r="A115" s="1"/>
      <c r="B115" s="169"/>
      <c r="C115" s="169"/>
      <c r="D115" s="8"/>
      <c r="E115" s="8"/>
      <c r="F115" s="8"/>
      <c r="G115" s="8"/>
      <c r="H115" s="1"/>
    </row>
    <row r="116" spans="1:8">
      <c r="A116" s="1"/>
      <c r="B116" s="2"/>
      <c r="C116" s="1"/>
      <c r="D116" s="10"/>
      <c r="E116" s="8"/>
      <c r="F116" s="8"/>
      <c r="G116" s="8"/>
      <c r="H116" s="1"/>
    </row>
    <row r="117" spans="1:8">
      <c r="A117" s="1"/>
      <c r="B117" s="169"/>
      <c r="C117" s="169"/>
      <c r="D117" s="8"/>
      <c r="E117" s="8"/>
      <c r="F117" s="8"/>
      <c r="G117" s="8"/>
      <c r="H117" s="1"/>
    </row>
    <row r="118" spans="1:8">
      <c r="A118" s="1"/>
      <c r="B118" s="2"/>
      <c r="C118" s="1"/>
      <c r="D118" s="8"/>
      <c r="E118" s="8"/>
      <c r="F118" s="8"/>
      <c r="G118" s="8"/>
      <c r="H118" s="1"/>
    </row>
    <row r="119" spans="1:8">
      <c r="A119" s="1"/>
      <c r="B119" s="2"/>
      <c r="C119" s="1"/>
      <c r="D119" s="11"/>
      <c r="E119" s="8"/>
      <c r="F119" s="8"/>
      <c r="G119" s="8"/>
      <c r="H119" s="1"/>
    </row>
    <row r="120" spans="1:8">
      <c r="A120" s="1"/>
      <c r="B120" s="2"/>
      <c r="C120" s="1"/>
      <c r="D120" s="10"/>
      <c r="E120" s="8"/>
      <c r="F120" s="8"/>
      <c r="G120" s="8"/>
      <c r="H120" s="1"/>
    </row>
    <row r="121" spans="1:8">
      <c r="A121" s="1"/>
      <c r="B121" s="2"/>
      <c r="C121" s="1"/>
      <c r="D121" s="9"/>
      <c r="E121" s="8"/>
      <c r="F121" s="8"/>
      <c r="G121" s="8"/>
      <c r="H121" s="1"/>
    </row>
    <row r="122" spans="1:8">
      <c r="A122" s="1"/>
      <c r="B122" s="2"/>
      <c r="C122" s="169"/>
      <c r="D122" s="169"/>
      <c r="E122" s="8"/>
      <c r="F122" s="8"/>
      <c r="G122" s="8"/>
      <c r="H122" s="1"/>
    </row>
    <row r="123" spans="1:8">
      <c r="A123" s="1"/>
      <c r="B123" s="2"/>
      <c r="C123" s="169"/>
      <c r="D123" s="169"/>
      <c r="E123" s="169"/>
      <c r="F123" s="169"/>
      <c r="G123" s="169"/>
      <c r="H123" s="1"/>
    </row>
    <row r="124" spans="1:8">
      <c r="A124" s="1"/>
      <c r="B124" s="2"/>
      <c r="C124" s="1"/>
      <c r="D124" s="7"/>
      <c r="E124" s="171"/>
      <c r="F124" s="172"/>
      <c r="G124" s="172"/>
      <c r="H124" s="1"/>
    </row>
    <row r="125" spans="1:8">
      <c r="A125" s="1"/>
      <c r="B125" s="2"/>
      <c r="C125" s="169"/>
      <c r="D125" s="169"/>
      <c r="E125" s="10"/>
      <c r="F125" s="171"/>
      <c r="G125" s="172"/>
      <c r="H125" s="1"/>
    </row>
    <row r="126" spans="1:8">
      <c r="A126" s="1"/>
      <c r="B126" s="2"/>
      <c r="C126" s="169"/>
      <c r="D126" s="169"/>
      <c r="E126" s="8"/>
      <c r="F126" s="8"/>
      <c r="G126" s="8"/>
      <c r="H126" s="1"/>
    </row>
    <row r="127" spans="1:8">
      <c r="A127" s="1"/>
      <c r="B127" s="2"/>
      <c r="C127" s="169"/>
      <c r="D127" s="169"/>
      <c r="E127" s="8"/>
      <c r="F127" s="8"/>
      <c r="G127" s="8"/>
      <c r="H127" s="1"/>
    </row>
    <row r="128" spans="1:8">
      <c r="A128" s="1"/>
      <c r="B128" s="2"/>
      <c r="C128" s="1"/>
      <c r="D128" s="7"/>
      <c r="E128" s="7"/>
      <c r="F128" s="7"/>
      <c r="G128" s="7"/>
      <c r="H128" s="1"/>
    </row>
    <row r="129" spans="1:8">
      <c r="A129" s="1"/>
      <c r="B129" s="2"/>
      <c r="C129" s="1"/>
      <c r="D129" s="7"/>
      <c r="E129" s="7"/>
      <c r="F129" s="7"/>
      <c r="G129" s="7"/>
      <c r="H129" s="1"/>
    </row>
    <row r="130" spans="1:8">
      <c r="A130" s="1"/>
      <c r="B130" s="2"/>
      <c r="C130" s="1"/>
      <c r="D130" s="7"/>
      <c r="E130" s="7"/>
      <c r="F130" s="7"/>
      <c r="G130" s="7"/>
      <c r="H130" s="1"/>
    </row>
    <row r="131" spans="1:8">
      <c r="A131" s="1"/>
      <c r="B131" s="2"/>
      <c r="C131" s="1"/>
      <c r="D131" s="7"/>
      <c r="E131" s="7"/>
      <c r="F131" s="7"/>
      <c r="G131" s="7"/>
      <c r="H131" s="1"/>
    </row>
    <row r="132" spans="1:8">
      <c r="A132" s="1"/>
      <c r="B132" s="2"/>
      <c r="C132" s="1"/>
      <c r="D132" s="7"/>
      <c r="E132" s="7"/>
      <c r="F132" s="7"/>
      <c r="G132" s="7"/>
      <c r="H132" s="1"/>
    </row>
    <row r="133" spans="1:8">
      <c r="A133" s="1"/>
      <c r="B133" s="2"/>
      <c r="C133" s="1"/>
      <c r="D133" s="7"/>
      <c r="E133" s="7"/>
      <c r="F133" s="7"/>
      <c r="G133" s="7"/>
      <c r="H133" s="1"/>
    </row>
    <row r="134" spans="1:8">
      <c r="A134" s="1"/>
      <c r="B134" s="2"/>
      <c r="C134" s="1"/>
      <c r="D134" s="7"/>
      <c r="E134" s="7"/>
      <c r="F134" s="7"/>
      <c r="G134" s="7"/>
      <c r="H134" s="1"/>
    </row>
    <row r="135" spans="1:8">
      <c r="A135" s="1"/>
      <c r="B135" s="2"/>
      <c r="C135" s="1"/>
      <c r="D135" s="7"/>
      <c r="E135" s="7"/>
      <c r="F135" s="7"/>
      <c r="G135" s="7"/>
      <c r="H135" s="1"/>
    </row>
    <row r="136" spans="1:8">
      <c r="A136" s="1"/>
      <c r="B136" s="2"/>
      <c r="C136" s="1"/>
      <c r="D136" s="7"/>
      <c r="E136" s="7"/>
      <c r="F136" s="7"/>
      <c r="G136" s="7"/>
      <c r="H136" s="1"/>
    </row>
    <row r="137" spans="1:8">
      <c r="A137" s="1"/>
      <c r="B137" s="2"/>
      <c r="C137" s="1"/>
      <c r="D137" s="7"/>
      <c r="E137" s="7"/>
      <c r="F137" s="7"/>
      <c r="G137" s="7"/>
      <c r="H137" s="1"/>
    </row>
    <row r="138" spans="1:8">
      <c r="A138" s="1"/>
      <c r="B138" s="2"/>
      <c r="C138" s="1"/>
      <c r="D138" s="7"/>
      <c r="E138" s="7"/>
      <c r="F138" s="7"/>
      <c r="G138" s="7"/>
      <c r="H138" s="1"/>
    </row>
  </sheetData>
  <mergeCells count="102">
    <mergeCell ref="F1:G1"/>
    <mergeCell ref="G8:J8"/>
    <mergeCell ref="E4:G4"/>
    <mergeCell ref="E124:G124"/>
    <mergeCell ref="C125:D125"/>
    <mergeCell ref="F125:G125"/>
    <mergeCell ref="C126:D126"/>
    <mergeCell ref="G94:H94"/>
    <mergeCell ref="C96:D96"/>
    <mergeCell ref="B99:G99"/>
    <mergeCell ref="B100:G100"/>
    <mergeCell ref="B101:G101"/>
    <mergeCell ref="B102:G102"/>
    <mergeCell ref="C88:D88"/>
    <mergeCell ref="E89:I89"/>
    <mergeCell ref="E90:I90"/>
    <mergeCell ref="E91:I91"/>
    <mergeCell ref="E92:I92"/>
    <mergeCell ref="F93:I93"/>
    <mergeCell ref="B74:C74"/>
    <mergeCell ref="C80:D80"/>
    <mergeCell ref="C81:G81"/>
    <mergeCell ref="C83:D83"/>
    <mergeCell ref="F83:G83"/>
    <mergeCell ref="B67:C67"/>
    <mergeCell ref="B69:C69"/>
    <mergeCell ref="B70:C70"/>
    <mergeCell ref="B71:C71"/>
    <mergeCell ref="B72:C72"/>
    <mergeCell ref="B73:C73"/>
    <mergeCell ref="C127:D127"/>
    <mergeCell ref="B113:C113"/>
    <mergeCell ref="B114:C114"/>
    <mergeCell ref="B115:C115"/>
    <mergeCell ref="B117:C117"/>
    <mergeCell ref="C122:D122"/>
    <mergeCell ref="C123:G123"/>
    <mergeCell ref="B103:G103"/>
    <mergeCell ref="B104:G104"/>
    <mergeCell ref="B105:C108"/>
    <mergeCell ref="B109:C109"/>
    <mergeCell ref="B111:C111"/>
    <mergeCell ref="B112:C112"/>
    <mergeCell ref="B62:G62"/>
    <mergeCell ref="B63:C66"/>
    <mergeCell ref="F49:I49"/>
    <mergeCell ref="G50:H50"/>
    <mergeCell ref="C54:D54"/>
    <mergeCell ref="C55:D55"/>
    <mergeCell ref="C56:D56"/>
    <mergeCell ref="B57:G57"/>
    <mergeCell ref="E82:G82"/>
    <mergeCell ref="C44:G44"/>
    <mergeCell ref="E45:I45"/>
    <mergeCell ref="E46:I46"/>
    <mergeCell ref="E47:I47"/>
    <mergeCell ref="E48:I48"/>
    <mergeCell ref="B58:G58"/>
    <mergeCell ref="B59:G59"/>
    <mergeCell ref="B60:G60"/>
    <mergeCell ref="B61:G61"/>
    <mergeCell ref="B34:C34"/>
    <mergeCell ref="B35:C35"/>
    <mergeCell ref="B36:C36"/>
    <mergeCell ref="B37:C37"/>
    <mergeCell ref="B38:G38"/>
    <mergeCell ref="B41:C41"/>
    <mergeCell ref="B42:C42"/>
    <mergeCell ref="B32:C32"/>
    <mergeCell ref="B33:C33"/>
    <mergeCell ref="B39:C39"/>
    <mergeCell ref="B40:C40"/>
    <mergeCell ref="B30:C30"/>
    <mergeCell ref="B18:C18"/>
    <mergeCell ref="B21:C21"/>
    <mergeCell ref="B23:C23"/>
    <mergeCell ref="B24:C24"/>
    <mergeCell ref="B19:C19"/>
    <mergeCell ref="B22:G22"/>
    <mergeCell ref="B20:C20"/>
    <mergeCell ref="B31:C31"/>
    <mergeCell ref="B17:C17"/>
    <mergeCell ref="B10:G10"/>
    <mergeCell ref="B13:G13"/>
    <mergeCell ref="B12:C12"/>
    <mergeCell ref="B25:C25"/>
    <mergeCell ref="B26:C26"/>
    <mergeCell ref="B27:C27"/>
    <mergeCell ref="B28:C28"/>
    <mergeCell ref="B29:C29"/>
    <mergeCell ref="L2:P2"/>
    <mergeCell ref="L4:P4"/>
    <mergeCell ref="L8:P8"/>
    <mergeCell ref="B14:C14"/>
    <mergeCell ref="B2:C2"/>
    <mergeCell ref="B3:C3"/>
    <mergeCell ref="F3:G3"/>
    <mergeCell ref="B15:C15"/>
    <mergeCell ref="B16:C16"/>
    <mergeCell ref="A8:F8"/>
    <mergeCell ref="B7:G7"/>
    <mergeCell ref="F2:G2"/>
  </mergeCells>
  <pageMargins left="0" right="0" top="0" bottom="0" header="0.31496062992125984" footer="0.31496062992125984"/>
  <pageSetup paperSize="9" scale="98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7"/>
  <sheetViews>
    <sheetView zoomScaleNormal="100" workbookViewId="0">
      <selection activeCell="F5" sqref="F5:I5"/>
    </sheetView>
  </sheetViews>
  <sheetFormatPr defaultRowHeight="15"/>
  <cols>
    <col min="1" max="1" width="1" style="23" customWidth="1"/>
    <col min="2" max="2" width="21.140625" style="23" customWidth="1"/>
    <col min="3" max="3" width="9.5703125" style="23" customWidth="1"/>
    <col min="4" max="4" width="16.140625" style="23" customWidth="1"/>
    <col min="5" max="5" width="15.42578125" style="23" customWidth="1"/>
    <col min="6" max="6" width="18" style="23" customWidth="1"/>
    <col min="7" max="7" width="20.5703125" style="23" customWidth="1"/>
    <col min="8" max="16384" width="9.140625" style="23"/>
  </cols>
  <sheetData>
    <row r="1" spans="1:9" s="4" customFormat="1" ht="18.75" customHeight="1">
      <c r="A1" s="1"/>
      <c r="B1" s="128" t="s">
        <v>69</v>
      </c>
      <c r="C1" s="98"/>
      <c r="D1" s="129"/>
      <c r="E1" s="191" t="s">
        <v>82</v>
      </c>
      <c r="F1" s="191"/>
      <c r="G1" s="191"/>
    </row>
    <row r="2" spans="1:9" s="4" customFormat="1" ht="16.5">
      <c r="A2" s="1"/>
      <c r="D2" s="16"/>
      <c r="E2" s="191" t="s">
        <v>40</v>
      </c>
      <c r="F2" s="191"/>
      <c r="G2" s="191"/>
    </row>
    <row r="3" spans="1:9" s="4" customFormat="1" ht="16.5">
      <c r="A3" s="1"/>
      <c r="B3" s="174" t="s">
        <v>72</v>
      </c>
      <c r="C3" s="174"/>
      <c r="D3" s="21"/>
      <c r="E3" s="191" t="s">
        <v>41</v>
      </c>
      <c r="F3" s="191"/>
      <c r="G3" s="191"/>
    </row>
    <row r="4" spans="1:9" s="4" customFormat="1" ht="16.5">
      <c r="A4" s="1"/>
      <c r="B4" s="2"/>
      <c r="C4" s="1"/>
      <c r="D4" s="7"/>
      <c r="E4" s="191" t="s">
        <v>78</v>
      </c>
      <c r="F4" s="191"/>
      <c r="G4" s="191"/>
    </row>
    <row r="5" spans="1:9" s="4" customFormat="1" ht="16.5">
      <c r="A5" s="1"/>
      <c r="B5" s="5"/>
      <c r="D5" s="6"/>
      <c r="E5" s="6"/>
      <c r="F5" s="192"/>
      <c r="G5" s="192"/>
      <c r="H5" s="192"/>
      <c r="I5" s="192"/>
    </row>
    <row r="6" spans="1:9" s="4" customFormat="1" ht="16.5">
      <c r="A6" s="1"/>
      <c r="B6" s="5"/>
      <c r="D6" s="6"/>
      <c r="E6" s="6"/>
      <c r="F6" s="6"/>
      <c r="G6" s="6"/>
      <c r="H6" s="6"/>
      <c r="I6" s="6"/>
    </row>
    <row r="7" spans="1:9" s="25" customFormat="1" ht="15.75">
      <c r="A7" s="15"/>
      <c r="B7" s="140" t="s">
        <v>42</v>
      </c>
      <c r="C7" s="140"/>
      <c r="D7" s="140"/>
      <c r="E7" s="140"/>
      <c r="F7" s="140"/>
      <c r="G7" s="140"/>
      <c r="H7" s="15"/>
    </row>
    <row r="8" spans="1:9" s="25" customFormat="1" ht="15.75">
      <c r="A8" s="15"/>
      <c r="B8" s="140" t="s">
        <v>48</v>
      </c>
      <c r="C8" s="140"/>
      <c r="D8" s="140"/>
      <c r="E8" s="140"/>
      <c r="F8" s="140"/>
      <c r="G8" s="140"/>
      <c r="H8" s="15"/>
    </row>
    <row r="9" spans="1:9" s="25" customFormat="1" ht="15.75">
      <c r="A9" s="15"/>
      <c r="B9" s="140" t="s">
        <v>25</v>
      </c>
      <c r="C9" s="140"/>
      <c r="D9" s="140"/>
      <c r="E9" s="140"/>
      <c r="F9" s="140"/>
      <c r="G9" s="140"/>
      <c r="H9" s="15"/>
    </row>
    <row r="10" spans="1:9" s="4" customFormat="1" ht="16.5">
      <c r="A10" s="1"/>
      <c r="B10" s="190"/>
      <c r="C10" s="190"/>
      <c r="D10" s="190"/>
      <c r="E10" s="190"/>
      <c r="F10" s="190"/>
      <c r="G10" s="7"/>
      <c r="H10" s="1"/>
    </row>
    <row r="11" spans="1:9" s="25" customFormat="1" ht="15.75">
      <c r="A11" s="15"/>
      <c r="B11" s="141" t="s">
        <v>26</v>
      </c>
      <c r="C11" s="141"/>
      <c r="D11" s="141"/>
      <c r="E11" s="141"/>
      <c r="F11" s="141"/>
      <c r="G11" s="141"/>
      <c r="H11" s="15"/>
    </row>
    <row r="12" spans="1:9" s="25" customFormat="1" ht="16.5" thickBot="1">
      <c r="A12" s="15"/>
      <c r="B12" s="15" t="s">
        <v>38</v>
      </c>
      <c r="C12" s="15"/>
      <c r="D12" s="15"/>
      <c r="E12" s="15"/>
      <c r="F12" s="15"/>
      <c r="G12" s="24">
        <f>D25</f>
        <v>4.75</v>
      </c>
      <c r="H12" s="15"/>
    </row>
    <row r="13" spans="1:9" s="25" customFormat="1" ht="57" customHeight="1" thickBot="1">
      <c r="A13" s="15"/>
      <c r="B13" s="145" t="s">
        <v>0</v>
      </c>
      <c r="C13" s="146"/>
      <c r="D13" s="17" t="s">
        <v>31</v>
      </c>
      <c r="E13" s="18" t="s">
        <v>1</v>
      </c>
      <c r="F13" s="19" t="s">
        <v>32</v>
      </c>
      <c r="G13" s="20" t="s">
        <v>33</v>
      </c>
      <c r="H13" s="15"/>
    </row>
    <row r="14" spans="1:9" s="25" customFormat="1" ht="16.5" thickBot="1">
      <c r="A14" s="15"/>
      <c r="B14" s="179" t="s">
        <v>30</v>
      </c>
      <c r="C14" s="180"/>
      <c r="D14" s="180"/>
      <c r="E14" s="180"/>
      <c r="F14" s="180"/>
      <c r="G14" s="187"/>
      <c r="H14" s="15"/>
    </row>
    <row r="15" spans="1:9" s="25" customFormat="1" ht="15.75">
      <c r="A15" s="15"/>
      <c r="B15" s="188" t="s">
        <v>27</v>
      </c>
      <c r="C15" s="189"/>
      <c r="D15" s="26">
        <v>1</v>
      </c>
      <c r="E15" s="27">
        <v>138500</v>
      </c>
      <c r="F15" s="28">
        <f>E15*D15</f>
        <v>138500</v>
      </c>
      <c r="G15" s="29">
        <f>F15*12</f>
        <v>1662000</v>
      </c>
      <c r="H15" s="15"/>
    </row>
    <row r="16" spans="1:9" s="25" customFormat="1" ht="15.75">
      <c r="A16" s="15"/>
      <c r="B16" s="138" t="s">
        <v>3</v>
      </c>
      <c r="C16" s="139"/>
      <c r="D16" s="30">
        <v>0.5</v>
      </c>
      <c r="E16" s="31">
        <v>138500</v>
      </c>
      <c r="F16" s="32">
        <f>E16*D16</f>
        <v>69250</v>
      </c>
      <c r="G16" s="33">
        <f>F16*12</f>
        <v>831000</v>
      </c>
      <c r="H16" s="15"/>
    </row>
    <row r="17" spans="1:8" s="25" customFormat="1" ht="16.5" thickBot="1">
      <c r="A17" s="15"/>
      <c r="B17" s="162" t="s">
        <v>39</v>
      </c>
      <c r="C17" s="163"/>
      <c r="D17" s="34">
        <v>0.25</v>
      </c>
      <c r="E17" s="31">
        <v>138500</v>
      </c>
      <c r="F17" s="35">
        <f>D17*E17</f>
        <v>34625</v>
      </c>
      <c r="G17" s="36">
        <f>F17*12</f>
        <v>415500</v>
      </c>
      <c r="H17" s="15"/>
    </row>
    <row r="18" spans="1:8" s="25" customFormat="1" ht="24" customHeight="1" thickBot="1">
      <c r="A18" s="15"/>
      <c r="B18" s="177" t="s">
        <v>8</v>
      </c>
      <c r="C18" s="178"/>
      <c r="D18" s="37">
        <v>1.75</v>
      </c>
      <c r="E18" s="38"/>
      <c r="F18" s="39">
        <f>SUM(F15:F17)</f>
        <v>242375</v>
      </c>
      <c r="G18" s="40">
        <f>SUM(G15:G17)</f>
        <v>2908500</v>
      </c>
      <c r="H18" s="15"/>
    </row>
    <row r="19" spans="1:8" s="25" customFormat="1" ht="16.5" thickBot="1">
      <c r="A19" s="15"/>
      <c r="B19" s="179" t="s">
        <v>9</v>
      </c>
      <c r="C19" s="180"/>
      <c r="D19" s="180"/>
      <c r="E19" s="180"/>
      <c r="F19" s="181"/>
      <c r="G19" s="182"/>
      <c r="H19" s="15"/>
    </row>
    <row r="20" spans="1:8" s="25" customFormat="1" ht="32.25" thickBot="1">
      <c r="A20" s="15"/>
      <c r="B20" s="41" t="s">
        <v>28</v>
      </c>
      <c r="C20" s="42"/>
      <c r="D20" s="43">
        <v>0.5</v>
      </c>
      <c r="E20" s="44">
        <v>114000</v>
      </c>
      <c r="F20" s="45">
        <f>D20*E20</f>
        <v>57000</v>
      </c>
      <c r="G20" s="46">
        <f t="shared" ref="G20" si="0">F20*12</f>
        <v>684000</v>
      </c>
      <c r="H20" s="15"/>
    </row>
    <row r="21" spans="1:8" s="25" customFormat="1" ht="16.5" thickBot="1">
      <c r="A21" s="15"/>
      <c r="B21" s="183" t="s">
        <v>23</v>
      </c>
      <c r="C21" s="184"/>
      <c r="D21" s="47">
        <v>0.5</v>
      </c>
      <c r="E21" s="44">
        <v>137000</v>
      </c>
      <c r="F21" s="45">
        <f>E21*D21</f>
        <v>68500</v>
      </c>
      <c r="G21" s="46">
        <f>F21*12</f>
        <v>822000</v>
      </c>
      <c r="H21" s="15"/>
    </row>
    <row r="22" spans="1:8" s="25" customFormat="1" ht="16.5" thickBot="1">
      <c r="A22" s="15"/>
      <c r="B22" s="185" t="s">
        <v>13</v>
      </c>
      <c r="C22" s="186"/>
      <c r="D22" s="48">
        <v>1</v>
      </c>
      <c r="E22" s="49">
        <v>125500</v>
      </c>
      <c r="F22" s="45">
        <f>E22*D22</f>
        <v>125500</v>
      </c>
      <c r="G22" s="50">
        <f>F22*12</f>
        <v>1506000</v>
      </c>
      <c r="H22" s="15"/>
    </row>
    <row r="23" spans="1:8" s="25" customFormat="1" ht="16.5" thickBot="1">
      <c r="A23" s="15"/>
      <c r="B23" s="175" t="s">
        <v>24</v>
      </c>
      <c r="C23" s="176"/>
      <c r="D23" s="51">
        <v>1</v>
      </c>
      <c r="E23" s="44">
        <v>124000</v>
      </c>
      <c r="F23" s="45">
        <f>E23*D23</f>
        <v>124000</v>
      </c>
      <c r="G23" s="52">
        <f>F23*12</f>
        <v>1488000</v>
      </c>
      <c r="H23" s="15"/>
    </row>
    <row r="24" spans="1:8" s="25" customFormat="1" ht="16.5" thickBot="1">
      <c r="A24" s="15"/>
      <c r="B24" s="53" t="s">
        <v>8</v>
      </c>
      <c r="C24" s="54"/>
      <c r="D24" s="55">
        <v>3</v>
      </c>
      <c r="E24" s="56">
        <f>SUM(E20:E23)</f>
        <v>500500</v>
      </c>
      <c r="F24" s="57">
        <f>SUM(F20:F23)</f>
        <v>375000</v>
      </c>
      <c r="G24" s="58">
        <f>SUM(G20:G23)</f>
        <v>4500000</v>
      </c>
      <c r="H24" s="15"/>
    </row>
    <row r="25" spans="1:8" s="25" customFormat="1" ht="24.75" customHeight="1" thickBot="1">
      <c r="A25" s="15"/>
      <c r="B25" s="53" t="s">
        <v>8</v>
      </c>
      <c r="C25" s="54"/>
      <c r="D25" s="55">
        <f>D24+D18</f>
        <v>4.75</v>
      </c>
      <c r="E25" s="56"/>
      <c r="F25" s="57">
        <f>F24+F18</f>
        <v>617375</v>
      </c>
      <c r="G25" s="58">
        <f>G24+G18</f>
        <v>7408500</v>
      </c>
      <c r="H25" s="15"/>
    </row>
    <row r="26" spans="1:8" s="25" customFormat="1" ht="15.75">
      <c r="A26" s="15"/>
      <c r="B26" s="14"/>
      <c r="C26" s="15"/>
      <c r="D26" s="59"/>
      <c r="E26" s="60"/>
      <c r="F26" s="60"/>
      <c r="G26" s="60"/>
      <c r="H26" s="15"/>
    </row>
    <row r="27" spans="1:8" s="25" customFormat="1" ht="21.75" customHeight="1">
      <c r="A27" s="15"/>
      <c r="B27" s="14" t="s">
        <v>46</v>
      </c>
      <c r="C27" s="15"/>
      <c r="D27" s="16"/>
      <c r="E27" s="16"/>
      <c r="F27" s="16"/>
      <c r="G27" s="16"/>
      <c r="H27" s="15"/>
    </row>
    <row r="28" spans="1:8" s="25" customFormat="1" ht="35.25" customHeight="1">
      <c r="A28" s="15"/>
      <c r="B28" s="14" t="s">
        <v>47</v>
      </c>
      <c r="C28" s="141" t="s">
        <v>45</v>
      </c>
      <c r="D28" s="141"/>
      <c r="E28" s="141"/>
      <c r="F28" s="141"/>
      <c r="G28" s="141"/>
      <c r="H28" s="15"/>
    </row>
    <row r="29" spans="1:8" s="25" customFormat="1" ht="15.75">
      <c r="A29" s="15"/>
      <c r="B29" s="14"/>
      <c r="C29" s="165"/>
      <c r="D29" s="165"/>
      <c r="E29" s="60"/>
      <c r="F29" s="60"/>
      <c r="G29" s="60"/>
      <c r="H29" s="15"/>
    </row>
    <row r="30" spans="1:8" s="25" customFormat="1" ht="15.75">
      <c r="A30" s="15"/>
      <c r="B30" s="14"/>
      <c r="C30" s="15"/>
      <c r="D30" s="16"/>
      <c r="E30" s="60"/>
      <c r="F30" s="60"/>
      <c r="G30" s="60"/>
      <c r="H30" s="15"/>
    </row>
    <row r="31" spans="1:8" s="4" customFormat="1" ht="16.5">
      <c r="A31" s="1"/>
      <c r="B31" s="2"/>
      <c r="C31" s="1"/>
      <c r="D31" s="7"/>
      <c r="E31" s="8"/>
      <c r="F31" s="8"/>
      <c r="G31" s="8"/>
      <c r="H31" s="1"/>
    </row>
    <row r="32" spans="1:8" s="4" customFormat="1" ht="16.5">
      <c r="A32" s="1"/>
      <c r="B32" s="2"/>
      <c r="C32" s="1"/>
      <c r="D32" s="7"/>
      <c r="E32" s="8"/>
      <c r="F32" s="8"/>
      <c r="G32" s="8"/>
      <c r="H32" s="1"/>
    </row>
    <row r="33" spans="1:8" s="4" customFormat="1" ht="16.5">
      <c r="A33" s="1"/>
      <c r="B33" s="2"/>
      <c r="C33" s="1"/>
      <c r="D33" s="7"/>
      <c r="E33" s="8"/>
      <c r="F33" s="8"/>
      <c r="G33" s="8"/>
      <c r="H33" s="1"/>
    </row>
    <row r="34" spans="1:8" s="4" customFormat="1" ht="16.5">
      <c r="A34" s="1"/>
      <c r="B34" s="2"/>
      <c r="C34" s="1"/>
      <c r="D34" s="7"/>
      <c r="E34" s="8"/>
      <c r="F34" s="8"/>
      <c r="G34" s="8"/>
      <c r="H34" s="1"/>
    </row>
    <row r="35" spans="1:8" s="4" customFormat="1" ht="16.5">
      <c r="A35" s="1"/>
      <c r="B35" s="2"/>
      <c r="C35" s="1"/>
      <c r="D35" s="7"/>
      <c r="E35" s="8"/>
      <c r="F35" s="8"/>
      <c r="G35" s="8"/>
      <c r="H35" s="1"/>
    </row>
    <row r="36" spans="1:8" s="4" customFormat="1" ht="16.5">
      <c r="A36" s="1"/>
      <c r="B36" s="2"/>
      <c r="C36" s="1"/>
      <c r="D36" s="7"/>
      <c r="E36" s="8"/>
      <c r="F36" s="8"/>
      <c r="G36" s="8"/>
      <c r="H36" s="1"/>
    </row>
    <row r="37" spans="1:8" s="4" customFormat="1" ht="16.5">
      <c r="A37" s="1"/>
      <c r="B37" s="169"/>
      <c r="C37" s="169"/>
      <c r="D37" s="7"/>
      <c r="E37" s="7"/>
      <c r="F37" s="7"/>
      <c r="G37" s="7"/>
      <c r="H37" s="1"/>
    </row>
  </sheetData>
  <mergeCells count="24">
    <mergeCell ref="B10:F10"/>
    <mergeCell ref="B11:G11"/>
    <mergeCell ref="E1:G1"/>
    <mergeCell ref="E2:G2"/>
    <mergeCell ref="E3:G3"/>
    <mergeCell ref="E4:G4"/>
    <mergeCell ref="F5:I5"/>
    <mergeCell ref="B7:G7"/>
    <mergeCell ref="B37:C37"/>
    <mergeCell ref="B3:C3"/>
    <mergeCell ref="B23:C23"/>
    <mergeCell ref="B18:C18"/>
    <mergeCell ref="B19:G19"/>
    <mergeCell ref="B21:C21"/>
    <mergeCell ref="B22:C22"/>
    <mergeCell ref="C28:G28"/>
    <mergeCell ref="C29:D29"/>
    <mergeCell ref="B13:C13"/>
    <mergeCell ref="B14:G14"/>
    <mergeCell ref="B15:C15"/>
    <mergeCell ref="B16:C16"/>
    <mergeCell ref="B17:C17"/>
    <mergeCell ref="B8:G8"/>
    <mergeCell ref="B9:G9"/>
  </mergeCells>
  <pageMargins left="0.31496062992125984" right="0" top="0" bottom="0" header="0.31496062992125984" footer="0.31496062992125984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5879A-0FF8-405E-91B7-99843F660BD2}">
  <dimension ref="A1:I36"/>
  <sheetViews>
    <sheetView workbookViewId="0">
      <selection activeCell="I3" sqref="I3"/>
    </sheetView>
  </sheetViews>
  <sheetFormatPr defaultRowHeight="15"/>
  <cols>
    <col min="1" max="1" width="1" style="23" customWidth="1"/>
    <col min="2" max="2" width="21.140625" style="23" customWidth="1"/>
    <col min="3" max="3" width="9.5703125" style="23" customWidth="1"/>
    <col min="4" max="4" width="16.140625" style="23" customWidth="1"/>
    <col min="5" max="5" width="15.42578125" style="23" customWidth="1"/>
    <col min="6" max="6" width="18" style="23" customWidth="1"/>
    <col min="7" max="7" width="20.5703125" style="23" customWidth="1"/>
    <col min="8" max="16384" width="9.140625" style="23"/>
  </cols>
  <sheetData>
    <row r="1" spans="1:9" s="4" customFormat="1" ht="18.75" customHeight="1">
      <c r="A1" s="1"/>
      <c r="B1" s="128" t="s">
        <v>69</v>
      </c>
      <c r="C1" s="98"/>
      <c r="D1" s="129"/>
      <c r="E1" s="191" t="s">
        <v>81</v>
      </c>
      <c r="F1" s="191"/>
      <c r="G1" s="191"/>
    </row>
    <row r="2" spans="1:9" s="4" customFormat="1" ht="16.5">
      <c r="A2" s="1"/>
      <c r="D2" s="16"/>
      <c r="E2" s="191" t="s">
        <v>40</v>
      </c>
      <c r="F2" s="191"/>
      <c r="G2" s="191"/>
    </row>
    <row r="3" spans="1:9" s="4" customFormat="1" ht="16.5">
      <c r="A3" s="1"/>
      <c r="B3" s="174" t="s">
        <v>71</v>
      </c>
      <c r="C3" s="174"/>
      <c r="D3" s="21"/>
      <c r="E3" s="191" t="s">
        <v>41</v>
      </c>
      <c r="F3" s="191"/>
      <c r="G3" s="191"/>
    </row>
    <row r="4" spans="1:9" s="4" customFormat="1" ht="16.5">
      <c r="A4" s="1"/>
      <c r="B4" s="2"/>
      <c r="C4" s="1"/>
      <c r="D4" s="7"/>
      <c r="E4" s="191" t="s">
        <v>79</v>
      </c>
      <c r="F4" s="191"/>
      <c r="G4" s="191"/>
    </row>
    <row r="5" spans="1:9" s="4" customFormat="1" ht="16.5">
      <c r="A5" s="1"/>
      <c r="B5" s="5"/>
      <c r="D5" s="6"/>
      <c r="E5" s="6"/>
      <c r="F5" s="192"/>
      <c r="G5" s="192"/>
      <c r="H5" s="192"/>
      <c r="I5" s="192"/>
    </row>
    <row r="6" spans="1:9" s="4" customFormat="1" ht="16.5">
      <c r="A6" s="1"/>
      <c r="B6" s="5"/>
      <c r="D6" s="6"/>
      <c r="E6" s="6"/>
      <c r="F6" s="6"/>
      <c r="G6" s="6"/>
      <c r="H6" s="6"/>
      <c r="I6" s="6"/>
    </row>
    <row r="7" spans="1:9" s="25" customFormat="1" ht="15.75">
      <c r="A7" s="15"/>
      <c r="B7" s="140" t="s">
        <v>42</v>
      </c>
      <c r="C7" s="140"/>
      <c r="D7" s="140"/>
      <c r="E7" s="140"/>
      <c r="F7" s="140"/>
      <c r="G7" s="140"/>
      <c r="H7" s="15"/>
    </row>
    <row r="8" spans="1:9" s="25" customFormat="1" ht="15.75">
      <c r="A8" s="15"/>
      <c r="B8" s="140" t="s">
        <v>50</v>
      </c>
      <c r="C8" s="140"/>
      <c r="D8" s="140"/>
      <c r="E8" s="140"/>
      <c r="F8" s="140"/>
      <c r="G8" s="140"/>
      <c r="H8" s="15"/>
    </row>
    <row r="9" spans="1:9" s="25" customFormat="1" ht="15.75">
      <c r="A9" s="15"/>
      <c r="B9" s="140" t="s">
        <v>51</v>
      </c>
      <c r="C9" s="140"/>
      <c r="D9" s="140"/>
      <c r="E9" s="140"/>
      <c r="F9" s="140"/>
      <c r="G9" s="140"/>
      <c r="H9" s="15"/>
    </row>
    <row r="10" spans="1:9" s="4" customFormat="1" ht="16.5">
      <c r="A10" s="1"/>
      <c r="B10" s="190"/>
      <c r="C10" s="190"/>
      <c r="D10" s="190"/>
      <c r="E10" s="190"/>
      <c r="F10" s="190"/>
      <c r="G10" s="7"/>
      <c r="H10" s="1"/>
    </row>
    <row r="11" spans="1:9" s="25" customFormat="1" ht="15.75">
      <c r="A11" s="15"/>
      <c r="B11" s="141" t="s">
        <v>52</v>
      </c>
      <c r="C11" s="141"/>
      <c r="D11" s="141"/>
      <c r="E11" s="141"/>
      <c r="F11" s="141"/>
      <c r="G11" s="141"/>
      <c r="H11" s="15"/>
    </row>
    <row r="12" spans="1:9" s="25" customFormat="1" ht="16.5" thickBot="1">
      <c r="A12" s="15"/>
      <c r="B12" s="15" t="s">
        <v>38</v>
      </c>
      <c r="C12" s="15"/>
      <c r="D12" s="15"/>
      <c r="E12" s="15"/>
      <c r="F12" s="15"/>
      <c r="G12" s="24">
        <f>D24</f>
        <v>4.25</v>
      </c>
      <c r="H12" s="15"/>
    </row>
    <row r="13" spans="1:9" s="25" customFormat="1" ht="57" customHeight="1" thickBot="1">
      <c r="A13" s="15"/>
      <c r="B13" s="145" t="s">
        <v>0</v>
      </c>
      <c r="C13" s="146"/>
      <c r="D13" s="17" t="s">
        <v>31</v>
      </c>
      <c r="E13" s="18" t="s">
        <v>1</v>
      </c>
      <c r="F13" s="19" t="s">
        <v>32</v>
      </c>
      <c r="G13" s="20" t="s">
        <v>33</v>
      </c>
      <c r="H13" s="15"/>
    </row>
    <row r="14" spans="1:9" s="25" customFormat="1" ht="16.5" thickBot="1">
      <c r="A14" s="15"/>
      <c r="B14" s="179" t="s">
        <v>30</v>
      </c>
      <c r="C14" s="180"/>
      <c r="D14" s="180"/>
      <c r="E14" s="180"/>
      <c r="F14" s="180"/>
      <c r="G14" s="187"/>
      <c r="H14" s="15"/>
    </row>
    <row r="15" spans="1:9" s="25" customFormat="1" ht="15.75">
      <c r="A15" s="15"/>
      <c r="B15" s="188" t="s">
        <v>27</v>
      </c>
      <c r="C15" s="189"/>
      <c r="D15" s="26">
        <v>1</v>
      </c>
      <c r="E15" s="27">
        <v>138500</v>
      </c>
      <c r="F15" s="28">
        <f>E15*D15</f>
        <v>138500</v>
      </c>
      <c r="G15" s="29">
        <f>F15*12</f>
        <v>1662000</v>
      </c>
      <c r="H15" s="15"/>
    </row>
    <row r="16" spans="1:9" s="25" customFormat="1" ht="15.75">
      <c r="A16" s="15"/>
      <c r="B16" s="138" t="s">
        <v>3</v>
      </c>
      <c r="C16" s="139"/>
      <c r="D16" s="30">
        <v>0.5</v>
      </c>
      <c r="E16" s="31">
        <v>138500</v>
      </c>
      <c r="F16" s="32">
        <f>E16*D16</f>
        <v>69250</v>
      </c>
      <c r="G16" s="33">
        <f>F16*12</f>
        <v>831000</v>
      </c>
      <c r="H16" s="15"/>
    </row>
    <row r="17" spans="1:8" s="25" customFormat="1" ht="16.5" thickBot="1">
      <c r="A17" s="15"/>
      <c r="B17" s="162" t="s">
        <v>39</v>
      </c>
      <c r="C17" s="163"/>
      <c r="D17" s="34">
        <v>0.25</v>
      </c>
      <c r="E17" s="31">
        <v>138500</v>
      </c>
      <c r="F17" s="35">
        <f>D17*E17</f>
        <v>34625</v>
      </c>
      <c r="G17" s="36">
        <f>F17*12</f>
        <v>415500</v>
      </c>
      <c r="H17" s="15"/>
    </row>
    <row r="18" spans="1:8" s="25" customFormat="1" ht="24" customHeight="1" thickBot="1">
      <c r="A18" s="15"/>
      <c r="B18" s="177" t="s">
        <v>8</v>
      </c>
      <c r="C18" s="178"/>
      <c r="D18" s="37">
        <v>1.75</v>
      </c>
      <c r="E18" s="38"/>
      <c r="F18" s="39">
        <f>SUM(F15:F17)</f>
        <v>242375</v>
      </c>
      <c r="G18" s="40">
        <f>SUM(G15:G17)</f>
        <v>2908500</v>
      </c>
      <c r="H18" s="15"/>
    </row>
    <row r="19" spans="1:8" s="25" customFormat="1" ht="15.75">
      <c r="A19" s="15"/>
      <c r="B19" s="193" t="s">
        <v>9</v>
      </c>
      <c r="C19" s="194"/>
      <c r="D19" s="194"/>
      <c r="E19" s="194"/>
      <c r="F19" s="194"/>
      <c r="G19" s="195"/>
      <c r="H19" s="15"/>
    </row>
    <row r="20" spans="1:8" s="25" customFormat="1" ht="15.75">
      <c r="A20" s="15"/>
      <c r="B20" s="138" t="s">
        <v>23</v>
      </c>
      <c r="C20" s="139"/>
      <c r="D20" s="69">
        <v>0.5</v>
      </c>
      <c r="E20" s="32">
        <v>137000</v>
      </c>
      <c r="F20" s="32">
        <f>E20*D20</f>
        <v>68500</v>
      </c>
      <c r="G20" s="33">
        <f>F20*12</f>
        <v>822000</v>
      </c>
      <c r="H20" s="15"/>
    </row>
    <row r="21" spans="1:8" s="25" customFormat="1" ht="15.75">
      <c r="A21" s="15"/>
      <c r="B21" s="138" t="s">
        <v>13</v>
      </c>
      <c r="C21" s="139"/>
      <c r="D21" s="69">
        <v>1</v>
      </c>
      <c r="E21" s="32">
        <v>125500</v>
      </c>
      <c r="F21" s="32">
        <f>E21*D21</f>
        <v>125500</v>
      </c>
      <c r="G21" s="33">
        <f>F21*12</f>
        <v>1506000</v>
      </c>
      <c r="H21" s="15"/>
    </row>
    <row r="22" spans="1:8" s="25" customFormat="1" ht="15.75">
      <c r="A22" s="15"/>
      <c r="B22" s="152" t="s">
        <v>24</v>
      </c>
      <c r="C22" s="153"/>
      <c r="D22" s="69">
        <v>1</v>
      </c>
      <c r="E22" s="32">
        <v>124000</v>
      </c>
      <c r="F22" s="32">
        <f>E22*D22</f>
        <v>124000</v>
      </c>
      <c r="G22" s="33">
        <f>F22*12</f>
        <v>1488000</v>
      </c>
      <c r="H22" s="15"/>
    </row>
    <row r="23" spans="1:8" s="25" customFormat="1" ht="16.5" thickBot="1">
      <c r="A23" s="15"/>
      <c r="B23" s="91" t="s">
        <v>8</v>
      </c>
      <c r="C23" s="92"/>
      <c r="D23" s="93">
        <f>D20+D21+D22</f>
        <v>2.5</v>
      </c>
      <c r="E23" s="94">
        <f>SUM(E20:E22)</f>
        <v>386500</v>
      </c>
      <c r="F23" s="95">
        <f>SUM(F20:F22)</f>
        <v>318000</v>
      </c>
      <c r="G23" s="96">
        <f>SUM(G20:G22)</f>
        <v>3816000</v>
      </c>
      <c r="H23" s="15"/>
    </row>
    <row r="24" spans="1:8" s="25" customFormat="1" ht="24.75" customHeight="1" thickBot="1">
      <c r="A24" s="15"/>
      <c r="B24" s="53" t="s">
        <v>8</v>
      </c>
      <c r="C24" s="54"/>
      <c r="D24" s="55">
        <f>D23+D18</f>
        <v>4.25</v>
      </c>
      <c r="E24" s="56"/>
      <c r="F24" s="57">
        <f>F23+F18</f>
        <v>560375</v>
      </c>
      <c r="G24" s="58">
        <f>G23+G18</f>
        <v>6724500</v>
      </c>
      <c r="H24" s="15"/>
    </row>
    <row r="25" spans="1:8" s="25" customFormat="1" ht="15.75">
      <c r="A25" s="15"/>
      <c r="B25" s="14"/>
      <c r="C25" s="15"/>
      <c r="D25" s="59"/>
      <c r="E25" s="60"/>
      <c r="F25" s="60"/>
      <c r="G25" s="60"/>
      <c r="H25" s="15"/>
    </row>
    <row r="26" spans="1:8" s="25" customFormat="1" ht="21.75" customHeight="1">
      <c r="A26" s="15"/>
      <c r="B26" s="14" t="s">
        <v>46</v>
      </c>
      <c r="C26" s="15"/>
      <c r="D26" s="16"/>
      <c r="E26" s="16"/>
      <c r="F26" s="16"/>
      <c r="G26" s="16"/>
      <c r="H26" s="15"/>
    </row>
    <row r="27" spans="1:8" s="25" customFormat="1" ht="35.25" customHeight="1">
      <c r="A27" s="15"/>
      <c r="B27" s="14" t="s">
        <v>47</v>
      </c>
      <c r="C27" s="141" t="s">
        <v>45</v>
      </c>
      <c r="D27" s="141"/>
      <c r="E27" s="141"/>
      <c r="F27" s="141"/>
      <c r="G27" s="141"/>
      <c r="H27" s="15"/>
    </row>
    <row r="28" spans="1:8" s="25" customFormat="1" ht="15.75">
      <c r="A28" s="15"/>
      <c r="B28" s="14"/>
      <c r="C28" s="165"/>
      <c r="D28" s="165"/>
      <c r="E28" s="60"/>
      <c r="F28" s="60"/>
      <c r="G28" s="60"/>
      <c r="H28" s="15"/>
    </row>
    <row r="29" spans="1:8" s="25" customFormat="1" ht="15.75">
      <c r="A29" s="15"/>
      <c r="B29" s="14"/>
      <c r="C29" s="15"/>
      <c r="D29" s="16"/>
      <c r="E29" s="60"/>
      <c r="F29" s="60"/>
      <c r="G29" s="60"/>
      <c r="H29" s="15"/>
    </row>
    <row r="30" spans="1:8" s="4" customFormat="1" ht="16.5">
      <c r="A30" s="1"/>
      <c r="B30" s="2"/>
      <c r="C30" s="1"/>
      <c r="D30" s="7"/>
      <c r="E30" s="8"/>
      <c r="F30" s="8"/>
      <c r="G30" s="8"/>
      <c r="H30" s="1"/>
    </row>
    <row r="31" spans="1:8" s="4" customFormat="1" ht="16.5">
      <c r="A31" s="1"/>
      <c r="B31" s="2"/>
      <c r="C31" s="1"/>
      <c r="D31" s="7"/>
      <c r="E31" s="8"/>
      <c r="F31" s="8"/>
      <c r="G31" s="8"/>
      <c r="H31" s="1"/>
    </row>
    <row r="32" spans="1:8" s="4" customFormat="1" ht="16.5">
      <c r="A32" s="1"/>
      <c r="B32" s="2"/>
      <c r="C32" s="1"/>
      <c r="D32" s="7"/>
      <c r="E32" s="8"/>
      <c r="F32" s="8"/>
      <c r="G32" s="8"/>
      <c r="H32" s="1"/>
    </row>
    <row r="33" spans="1:8" s="4" customFormat="1" ht="16.5">
      <c r="A33" s="1"/>
      <c r="B33" s="2"/>
      <c r="C33" s="1"/>
      <c r="D33" s="7"/>
      <c r="E33" s="8"/>
      <c r="F33" s="8"/>
      <c r="G33" s="8"/>
      <c r="H33" s="1"/>
    </row>
    <row r="34" spans="1:8" s="4" customFormat="1" ht="16.5">
      <c r="A34" s="1"/>
      <c r="B34" s="2"/>
      <c r="C34" s="1"/>
      <c r="D34" s="7"/>
      <c r="E34" s="8"/>
      <c r="F34" s="8"/>
      <c r="G34" s="8"/>
      <c r="H34" s="1"/>
    </row>
    <row r="35" spans="1:8" s="4" customFormat="1" ht="16.5">
      <c r="A35" s="1"/>
      <c r="B35" s="2"/>
      <c r="C35" s="1"/>
      <c r="D35" s="7"/>
      <c r="E35" s="8"/>
      <c r="F35" s="8"/>
      <c r="G35" s="8"/>
      <c r="H35" s="1"/>
    </row>
    <row r="36" spans="1:8" s="4" customFormat="1" ht="16.5">
      <c r="A36" s="1"/>
      <c r="B36" s="169"/>
      <c r="C36" s="169"/>
      <c r="D36" s="7"/>
      <c r="E36" s="7"/>
      <c r="F36" s="7"/>
      <c r="G36" s="7"/>
      <c r="H36" s="1"/>
    </row>
  </sheetData>
  <mergeCells count="24">
    <mergeCell ref="B36:C36"/>
    <mergeCell ref="B14:G14"/>
    <mergeCell ref="B15:C15"/>
    <mergeCell ref="B16:C16"/>
    <mergeCell ref="B17:C17"/>
    <mergeCell ref="B18:C18"/>
    <mergeCell ref="B19:G19"/>
    <mergeCell ref="B20:C20"/>
    <mergeCell ref="B21:C21"/>
    <mergeCell ref="B22:C22"/>
    <mergeCell ref="C27:G27"/>
    <mergeCell ref="C28:D28"/>
    <mergeCell ref="B13:C13"/>
    <mergeCell ref="E1:G1"/>
    <mergeCell ref="E2:G2"/>
    <mergeCell ref="B3:C3"/>
    <mergeCell ref="E3:G3"/>
    <mergeCell ref="E4:G4"/>
    <mergeCell ref="F5:I5"/>
    <mergeCell ref="B7:G7"/>
    <mergeCell ref="B8:G8"/>
    <mergeCell ref="B9:G9"/>
    <mergeCell ref="B10:F10"/>
    <mergeCell ref="B11:G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3D519-3597-4E0A-8E98-BD8BBAB63831}">
  <dimension ref="A1:H33"/>
  <sheetViews>
    <sheetView workbookViewId="0">
      <selection activeCell="F7" sqref="F7"/>
    </sheetView>
  </sheetViews>
  <sheetFormatPr defaultRowHeight="15"/>
  <cols>
    <col min="1" max="1" width="14.140625" customWidth="1"/>
    <col min="2" max="2" width="16.5703125" customWidth="1"/>
    <col min="3" max="3" width="10.28515625" customWidth="1"/>
    <col min="4" max="4" width="12.42578125" customWidth="1"/>
    <col min="5" max="5" width="13" customWidth="1"/>
    <col min="6" max="6" width="17.7109375" customWidth="1"/>
  </cols>
  <sheetData>
    <row r="1" spans="1:8" s="4" customFormat="1" ht="18.75" customHeight="1">
      <c r="A1" s="128" t="s">
        <v>69</v>
      </c>
      <c r="B1" s="98"/>
      <c r="C1" s="129"/>
      <c r="D1" s="191" t="s">
        <v>80</v>
      </c>
      <c r="E1" s="191"/>
      <c r="F1" s="191"/>
    </row>
    <row r="2" spans="1:8" s="4" customFormat="1" ht="16.5">
      <c r="C2" s="16"/>
      <c r="D2" s="191" t="s">
        <v>40</v>
      </c>
      <c r="E2" s="191"/>
      <c r="F2" s="191"/>
    </row>
    <row r="3" spans="1:8" s="4" customFormat="1" ht="16.5">
      <c r="A3" s="174" t="s">
        <v>70</v>
      </c>
      <c r="B3" s="174"/>
      <c r="C3" s="21"/>
      <c r="D3" s="191" t="s">
        <v>41</v>
      </c>
      <c r="E3" s="191"/>
      <c r="F3" s="191"/>
    </row>
    <row r="4" spans="1:8" s="4" customFormat="1" ht="16.5">
      <c r="A4" s="2"/>
      <c r="B4" s="1"/>
      <c r="C4" s="7"/>
      <c r="D4" s="191" t="s">
        <v>79</v>
      </c>
      <c r="E4" s="191"/>
      <c r="F4" s="191"/>
    </row>
    <row r="5" spans="1:8" s="4" customFormat="1" ht="16.5">
      <c r="A5" s="2"/>
      <c r="B5" s="1"/>
      <c r="C5" s="7"/>
      <c r="D5" s="88"/>
      <c r="E5" s="88"/>
      <c r="F5" s="88"/>
    </row>
    <row r="6" spans="1:8" s="4" customFormat="1" ht="16.5">
      <c r="A6" s="2"/>
      <c r="B6" s="1"/>
      <c r="C6" s="7"/>
      <c r="D6" s="88"/>
      <c r="E6" s="88"/>
      <c r="F6" s="88"/>
    </row>
    <row r="7" spans="1:8" s="4" customFormat="1" ht="16.5">
      <c r="A7" s="2"/>
      <c r="B7" s="1"/>
      <c r="C7" s="7"/>
      <c r="D7" s="88"/>
      <c r="E7" s="88"/>
      <c r="F7" s="88"/>
    </row>
    <row r="8" spans="1:8" s="4" customFormat="1" ht="16.5">
      <c r="A8" s="5"/>
      <c r="C8" s="6"/>
      <c r="D8" s="6"/>
      <c r="E8" s="192"/>
      <c r="F8" s="192"/>
      <c r="G8" s="192"/>
      <c r="H8" s="192"/>
    </row>
    <row r="9" spans="1:8" s="4" customFormat="1" ht="36.75" customHeight="1">
      <c r="A9" s="210" t="s">
        <v>53</v>
      </c>
      <c r="B9" s="210"/>
      <c r="C9" s="210"/>
      <c r="D9" s="210"/>
      <c r="E9" s="210"/>
      <c r="F9" s="210"/>
      <c r="G9" s="6"/>
      <c r="H9" s="6"/>
    </row>
    <row r="10" spans="1:8" s="25" customFormat="1" ht="16.5" customHeight="1">
      <c r="A10" s="4"/>
      <c r="B10" s="4"/>
      <c r="C10" s="4"/>
      <c r="D10" s="4"/>
      <c r="E10" s="4"/>
      <c r="F10" s="4"/>
      <c r="G10" s="15"/>
    </row>
    <row r="11" spans="1:8" s="25" customFormat="1" ht="16.5">
      <c r="A11" s="211" t="s">
        <v>54</v>
      </c>
      <c r="B11" s="211"/>
      <c r="C11" s="211"/>
      <c r="D11" s="211"/>
      <c r="E11" s="211"/>
      <c r="F11" s="211"/>
      <c r="G11" s="15"/>
    </row>
    <row r="12" spans="1:8" s="25" customFormat="1" ht="21">
      <c r="A12" s="97"/>
      <c r="B12" s="211" t="s">
        <v>55</v>
      </c>
      <c r="C12" s="211"/>
      <c r="D12" s="211"/>
      <c r="E12" s="211"/>
      <c r="F12" s="97"/>
      <c r="G12" s="15"/>
    </row>
    <row r="13" spans="1:8" s="25" customFormat="1" ht="15.75">
      <c r="A13" s="141"/>
      <c r="B13" s="141"/>
      <c r="C13" s="141"/>
      <c r="D13" s="141"/>
      <c r="E13" s="141"/>
      <c r="F13" s="15"/>
      <c r="G13" s="15"/>
    </row>
    <row r="14" spans="1:8" s="25" customFormat="1" ht="15.75">
      <c r="A14" s="199" t="s">
        <v>26</v>
      </c>
      <c r="B14" s="199"/>
      <c r="C14" s="199"/>
      <c r="D14" s="199"/>
      <c r="E14" s="199"/>
      <c r="F14" s="199"/>
      <c r="G14" s="15"/>
    </row>
    <row r="15" spans="1:8" s="25" customFormat="1" ht="16.5" thickBot="1">
      <c r="A15" s="199" t="s">
        <v>56</v>
      </c>
      <c r="B15" s="199"/>
      <c r="C15" s="199"/>
      <c r="D15" s="199"/>
      <c r="E15" s="199"/>
      <c r="F15" s="200"/>
      <c r="G15" s="15"/>
    </row>
    <row r="16" spans="1:8" ht="19.149999999999999" customHeight="1">
      <c r="A16" s="201" t="s">
        <v>0</v>
      </c>
      <c r="B16" s="202"/>
      <c r="C16" s="99" t="s">
        <v>57</v>
      </c>
      <c r="D16" s="100"/>
      <c r="E16" s="101" t="s">
        <v>58</v>
      </c>
      <c r="F16" s="207" t="s">
        <v>59</v>
      </c>
      <c r="G16" s="15"/>
      <c r="H16" s="25"/>
    </row>
    <row r="17" spans="1:8" ht="15" customHeight="1">
      <c r="A17" s="203"/>
      <c r="B17" s="204"/>
      <c r="C17" s="102" t="s">
        <v>60</v>
      </c>
      <c r="D17" s="103" t="s">
        <v>1</v>
      </c>
      <c r="E17" s="104" t="s">
        <v>61</v>
      </c>
      <c r="F17" s="208"/>
      <c r="G17" s="15"/>
      <c r="H17" s="25"/>
    </row>
    <row r="18" spans="1:8" ht="13.9" customHeight="1" thickBot="1">
      <c r="A18" s="205"/>
      <c r="B18" s="206"/>
      <c r="C18" s="105" t="s">
        <v>62</v>
      </c>
      <c r="D18" s="106"/>
      <c r="E18" s="106"/>
      <c r="F18" s="209"/>
      <c r="G18" s="15"/>
      <c r="H18" s="25"/>
    </row>
    <row r="19" spans="1:8" ht="16.5" thickBot="1">
      <c r="A19" s="214" t="s">
        <v>63</v>
      </c>
      <c r="B19" s="215"/>
      <c r="C19" s="216"/>
      <c r="D19" s="216"/>
      <c r="E19" s="216"/>
      <c r="F19" s="217"/>
      <c r="G19" s="15"/>
      <c r="H19" s="25"/>
    </row>
    <row r="20" spans="1:8" ht="19.899999999999999" customHeight="1">
      <c r="A20" s="218" t="s">
        <v>27</v>
      </c>
      <c r="B20" s="219"/>
      <c r="C20" s="107">
        <v>1</v>
      </c>
      <c r="D20" s="107">
        <v>138500</v>
      </c>
      <c r="E20" s="107">
        <f>D20*C20</f>
        <v>138500</v>
      </c>
      <c r="F20" s="108">
        <f>E20*12</f>
        <v>1662000</v>
      </c>
      <c r="G20" s="15"/>
      <c r="H20" s="25"/>
    </row>
    <row r="21" spans="1:8" ht="16.149999999999999" customHeight="1">
      <c r="A21" s="220" t="s">
        <v>64</v>
      </c>
      <c r="B21" s="221"/>
      <c r="C21" s="109">
        <v>0.5</v>
      </c>
      <c r="D21" s="110">
        <v>138500</v>
      </c>
      <c r="E21" s="110">
        <f>D21*C21</f>
        <v>69250</v>
      </c>
      <c r="F21" s="111">
        <f>E21*12</f>
        <v>831000</v>
      </c>
      <c r="G21" s="15"/>
      <c r="H21" s="25"/>
    </row>
    <row r="22" spans="1:8" ht="18.600000000000001" customHeight="1" thickBot="1">
      <c r="A22" s="222" t="s">
        <v>5</v>
      </c>
      <c r="B22" s="223"/>
      <c r="C22" s="112">
        <v>0.25</v>
      </c>
      <c r="D22" s="113">
        <v>138500</v>
      </c>
      <c r="E22" s="113">
        <f>C22*D22</f>
        <v>34625</v>
      </c>
      <c r="F22" s="114">
        <f>E22*12</f>
        <v>415500</v>
      </c>
      <c r="G22" s="15"/>
      <c r="H22" s="25"/>
    </row>
    <row r="23" spans="1:8" ht="19.899999999999999" customHeight="1" thickBot="1">
      <c r="A23" s="89" t="s">
        <v>8</v>
      </c>
      <c r="B23" s="115"/>
      <c r="C23" s="116">
        <v>1.75</v>
      </c>
      <c r="D23" s="117"/>
      <c r="E23" s="118">
        <f>SUM(E20:E22)</f>
        <v>242375</v>
      </c>
      <c r="F23" s="119">
        <f>SUM(F20:F22)</f>
        <v>2908500</v>
      </c>
      <c r="G23" s="15"/>
      <c r="H23" s="25"/>
    </row>
    <row r="24" spans="1:8" ht="16.5" thickBot="1">
      <c r="A24" s="224" t="s">
        <v>65</v>
      </c>
      <c r="B24" s="225"/>
      <c r="C24" s="226"/>
      <c r="D24" s="226"/>
      <c r="E24" s="226"/>
      <c r="F24" s="227"/>
      <c r="G24" s="15"/>
      <c r="H24" s="25"/>
    </row>
    <row r="25" spans="1:8" ht="19.899999999999999" customHeight="1">
      <c r="A25" s="228" t="s">
        <v>23</v>
      </c>
      <c r="B25" s="229"/>
      <c r="C25" s="120">
        <v>0.5</v>
      </c>
      <c r="D25" s="107">
        <v>137000</v>
      </c>
      <c r="E25" s="107">
        <f>D25*C25</f>
        <v>68500</v>
      </c>
      <c r="F25" s="108">
        <f>E25*12</f>
        <v>822000</v>
      </c>
      <c r="G25" s="15"/>
      <c r="H25" s="25"/>
    </row>
    <row r="26" spans="1:8" ht="16.899999999999999" customHeight="1">
      <c r="A26" s="138" t="s">
        <v>13</v>
      </c>
      <c r="B26" s="139"/>
      <c r="C26" s="121">
        <v>1</v>
      </c>
      <c r="D26" s="110">
        <v>125500</v>
      </c>
      <c r="E26" s="110">
        <f>D26*C26</f>
        <v>125500</v>
      </c>
      <c r="F26" s="111">
        <f>E26*12</f>
        <v>1506000</v>
      </c>
      <c r="G26" s="15"/>
      <c r="H26" s="25"/>
    </row>
    <row r="27" spans="1:8" ht="18" customHeight="1">
      <c r="A27" s="86" t="s">
        <v>66</v>
      </c>
      <c r="B27" s="87"/>
      <c r="C27" s="121">
        <v>1</v>
      </c>
      <c r="D27" s="110">
        <v>125500</v>
      </c>
      <c r="E27" s="110">
        <f>D27*C27</f>
        <v>125500</v>
      </c>
      <c r="F27" s="111">
        <f>E27*12</f>
        <v>1506000</v>
      </c>
      <c r="G27" s="15"/>
      <c r="H27" s="25"/>
    </row>
    <row r="28" spans="1:8" ht="16.899999999999999" customHeight="1" thickBot="1">
      <c r="A28" s="122" t="s">
        <v>8</v>
      </c>
      <c r="B28" s="123"/>
      <c r="C28" s="124">
        <v>2.5</v>
      </c>
      <c r="D28" s="125">
        <f>SUM(D25:D27)</f>
        <v>388000</v>
      </c>
      <c r="E28" s="125">
        <f>SUM(E25:E27)</f>
        <v>319500</v>
      </c>
      <c r="F28" s="126">
        <f>SUM(F25:F27)</f>
        <v>3834000</v>
      </c>
      <c r="G28" s="15"/>
      <c r="H28" s="25"/>
    </row>
    <row r="29" spans="1:8" ht="18" customHeight="1" thickBot="1">
      <c r="A29" s="90" t="s">
        <v>8</v>
      </c>
      <c r="B29" s="115"/>
      <c r="C29" s="116">
        <f>C28+C23</f>
        <v>4.25</v>
      </c>
      <c r="D29" s="117"/>
      <c r="E29" s="118">
        <f>E28+E23</f>
        <v>561875</v>
      </c>
      <c r="F29" s="119">
        <f>F28+F23</f>
        <v>6742500</v>
      </c>
      <c r="G29" s="15"/>
      <c r="H29" s="25"/>
    </row>
    <row r="30" spans="1:8" ht="15.75">
      <c r="A30" s="196"/>
      <c r="B30" s="196"/>
      <c r="C30" s="196"/>
      <c r="D30" s="196"/>
      <c r="E30" s="196"/>
      <c r="F30" s="196"/>
      <c r="G30" s="196"/>
      <c r="H30" s="25"/>
    </row>
    <row r="31" spans="1:8" ht="19.149999999999999" customHeight="1">
      <c r="A31" s="127" t="s">
        <v>2</v>
      </c>
      <c r="B31" s="98"/>
      <c r="C31" s="98"/>
      <c r="D31" s="197" t="s">
        <v>67</v>
      </c>
      <c r="E31" s="198"/>
      <c r="F31" s="198"/>
      <c r="G31" s="198"/>
      <c r="H31" s="198"/>
    </row>
    <row r="32" spans="1:8" ht="24.6" customHeight="1">
      <c r="A32" s="127" t="s">
        <v>10</v>
      </c>
      <c r="B32" s="128"/>
      <c r="C32" s="98"/>
      <c r="D32" s="197" t="s">
        <v>68</v>
      </c>
      <c r="E32" s="198"/>
      <c r="F32" s="198"/>
      <c r="G32" s="198"/>
      <c r="H32" s="198"/>
    </row>
    <row r="33" spans="1:8">
      <c r="A33" s="98"/>
      <c r="B33" s="98"/>
      <c r="C33" s="98"/>
      <c r="D33" s="128"/>
      <c r="E33" s="212"/>
      <c r="F33" s="213"/>
      <c r="G33" s="213"/>
      <c r="H33" s="213"/>
    </row>
  </sheetData>
  <mergeCells count="25">
    <mergeCell ref="E33:H33"/>
    <mergeCell ref="A19:F19"/>
    <mergeCell ref="A20:B20"/>
    <mergeCell ref="A21:B21"/>
    <mergeCell ref="A22:B22"/>
    <mergeCell ref="A24:F24"/>
    <mergeCell ref="A25:B25"/>
    <mergeCell ref="A26:B26"/>
    <mergeCell ref="A30:G30"/>
    <mergeCell ref="D31:H31"/>
    <mergeCell ref="D32:H32"/>
    <mergeCell ref="A14:F14"/>
    <mergeCell ref="A15:F15"/>
    <mergeCell ref="A16:B18"/>
    <mergeCell ref="F16:F18"/>
    <mergeCell ref="D1:F1"/>
    <mergeCell ref="D2:F2"/>
    <mergeCell ref="A3:B3"/>
    <mergeCell ref="D3:F3"/>
    <mergeCell ref="A13:E13"/>
    <mergeCell ref="D4:F4"/>
    <mergeCell ref="E8:H8"/>
    <mergeCell ref="A9:F9"/>
    <mergeCell ref="A11:F11"/>
    <mergeCell ref="B12:E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Ագարակի մանկ</vt:lpstr>
      <vt:lpstr>Կարճևանի մաս</vt:lpstr>
      <vt:lpstr>Ալվանք մաս</vt:lpstr>
      <vt:lpstr>Շվանիձորի մաս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2025-06-25T13:33:57Z</dcterms:modified>
</cp:coreProperties>
</file>