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2024" sheetId="11" r:id="rId1"/>
  </sheets>
  <definedNames>
    <definedName name="_xlnm._FilterDatabase" localSheetId="0" hidden="1">'2024'!$A$9:$E$49</definedName>
    <definedName name="_xlnm.Print_Titles" localSheetId="0">'2024'!$A:$C,'2024'!$8:$9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1" l="1"/>
  <c r="D19" i="11"/>
  <c r="D18" i="11" s="1"/>
  <c r="D15" i="11"/>
  <c r="C33" i="11"/>
  <c r="C27" i="11"/>
  <c r="D27" i="11"/>
  <c r="C18" i="11"/>
  <c r="C15" i="11"/>
  <c r="C10" i="11"/>
  <c r="D11" i="11"/>
  <c r="D10" i="11" s="1"/>
  <c r="D12" i="11"/>
  <c r="D31" i="11" l="1"/>
  <c r="D46" i="11"/>
  <c r="C46" i="11"/>
  <c r="D44" i="11" l="1"/>
  <c r="D42" i="11"/>
  <c r="C31" i="11"/>
  <c r="C44" i="11" l="1"/>
  <c r="C48" i="11"/>
  <c r="D33" i="11" l="1"/>
  <c r="D48" i="11" l="1"/>
</calcChain>
</file>

<file path=xl/sharedStrings.xml><?xml version="1.0" encoding="utf-8"?>
<sst xmlns="http://schemas.openxmlformats.org/spreadsheetml/2006/main" count="109" uniqueCount="103">
  <si>
    <t>Պարտադիր խնդիր</t>
  </si>
  <si>
    <t>Հ/Հ</t>
  </si>
  <si>
    <t>Ընդհանուրը</t>
  </si>
  <si>
    <t>Ծանոթություն</t>
  </si>
  <si>
    <t>Համայնքային ծառայությունների արդյունավետ կառավարում, աշխատակազմի աշխատանքի արդյունավետության բարձրացում</t>
  </si>
  <si>
    <t>1.1</t>
  </si>
  <si>
    <t>1.2</t>
  </si>
  <si>
    <t>1.3</t>
  </si>
  <si>
    <t>1.4</t>
  </si>
  <si>
    <t>2</t>
  </si>
  <si>
    <t>3</t>
  </si>
  <si>
    <t>Տրանսպորտ</t>
  </si>
  <si>
    <t>Միջբնակավայրային հասարակական տրանսպորտի ապահովում</t>
  </si>
  <si>
    <t>4</t>
  </si>
  <si>
    <t>2.1</t>
  </si>
  <si>
    <t>2.2</t>
  </si>
  <si>
    <t>Սոցիալական պաշտպանություն</t>
  </si>
  <si>
    <t>Փաստացի կատարված</t>
  </si>
  <si>
    <t>Համայնքի աշխատակազմի (ապարատի) պահպանում</t>
  </si>
  <si>
    <t>Համայնքի կենտրոնից մատուցվող ծառայությունների մատչելիության և հասանելիության ապահովում, սպասարկման որակի բարելավում</t>
  </si>
  <si>
    <t xml:space="preserve">Հանրային հատվածների բարեկարգում </t>
  </si>
  <si>
    <t>Կանաչապատ տարածքների ընդլայնում</t>
  </si>
  <si>
    <t>Փողոցային լուսավորության ապահովում</t>
  </si>
  <si>
    <t>Աղբահանության ծառայության մատուցում</t>
  </si>
  <si>
    <t>Սանիտարական մաքրում</t>
  </si>
  <si>
    <t>Կոմունալ ծառայություններ</t>
  </si>
  <si>
    <t>Քաղաքաշինություն և հանրային ենթակառուցվածքներ</t>
  </si>
  <si>
    <t>5.1.</t>
  </si>
  <si>
    <t>Մեղրիի ոռոգման ցանցի կառուցում և վերանորոգում</t>
  </si>
  <si>
    <t>5</t>
  </si>
  <si>
    <t>Տնտեսություն</t>
  </si>
  <si>
    <t>Կրթություն, սպորտ, մշակույթ, հանգիստ</t>
  </si>
  <si>
    <t xml:space="preserve">Նախադպրոցական  կրթության ծառայության մատուցում   </t>
  </si>
  <si>
    <t>Մարզամշակութային կյանքի կազմակերպում և երիտասարդության հետ տարվող աշխատանքներ</t>
  </si>
  <si>
    <t>7.1.</t>
  </si>
  <si>
    <t>Սոցիալական աջակցություն անապահով ընտանիքներին</t>
  </si>
  <si>
    <t>8 .</t>
  </si>
  <si>
    <t>Փրկարար ծառայություն</t>
  </si>
  <si>
    <t>Աղետների ռիսկերի նվազեցում</t>
  </si>
  <si>
    <t xml:space="preserve"> նախատեսվող բյուջեն</t>
  </si>
  <si>
    <t>Սոցօգնության դիմումների հիման վրա հատկացված գումարներ, խոցելի խմբերի աջակցություն,(4212) - ԷՆԵՐԳԵՏԻԿ ԾԱՌԱՅՈՒԹՅՈՒՆՆԵՐ,(4729) - ԱՅԼ ՆՊԱՍՏՆԵՐ ԲՅՈՒՋԵԻՑ</t>
  </si>
  <si>
    <t>Աղետների ռիսկերի նվազեցման և արտակարգ իրավիճակներում բնակչության պաշտպանության ու քաղաքացիական պաշտպանության միջոցառումների իրականացման ուղղությամբ նախատեսված ծախսեր</t>
  </si>
  <si>
    <t>Համայնքային գույքի արդյունավետ և նպատակային կառավարում</t>
  </si>
  <si>
    <r>
      <t>Ընդհանուր բնույթի ծառայություններ</t>
    </r>
    <r>
      <rPr>
        <i/>
        <sz val="12"/>
        <rFont val="GHEA Grapalat"/>
        <family val="3"/>
      </rPr>
      <t xml:space="preserve"> </t>
    </r>
    <r>
      <rPr>
        <b/>
        <i/>
        <sz val="12"/>
        <rFont val="GHEA Grapalat"/>
        <family val="3"/>
      </rPr>
      <t>և ապարատի պահպանում</t>
    </r>
  </si>
  <si>
    <t>Մեղրի ԿՏԲ-(4511) - սուբսիդիաներ ոչ ֆինանսական պետական (համայնքային) կազմակերպություններին</t>
  </si>
  <si>
    <t>Մեղրի և Ագարակ բնակավայրերի մանկապարտեզներ-(4511) - սուբսիդիաներ ոչ ֆինանսական պետական (համայնքային) կազմակերպություններին</t>
  </si>
  <si>
    <t>Արևիք Արվեստի դպրոց-(4511) -սուբսիդիաներ ոչ ֆինանսական պետական (համայնքային) կազմակերպություններին</t>
  </si>
  <si>
    <t>Մշակույթի տներ, ակումբներ- կենտրոններ մարզամշակութային ,(4511) -սուբսիդիաներ ոչ ֆինանսական պետական (համայնքային) կազմակերպություններին,Հանգիստ, մշակույթ և կրոն (այլ դասերին չպատկանող)</t>
  </si>
  <si>
    <t>Մեղրի ԿՏԲ-(4511) - սուբսիդիաներ ոչ ֆինանսական պետական (համայնքային) կազմակերպություններին և էներգետիկ ծառայություններ</t>
  </si>
  <si>
    <t>Համայնքի քաղաքաշինական նորմերի, համայնքային գույքի և ենթակառուցվածքների, հանրային վայրերի պահպանում ու զարգացում</t>
  </si>
  <si>
    <t>ՀՀ դրամ</t>
  </si>
  <si>
    <t xml:space="preserve">Արտադպրոցական կրթության ծառայության մատուցում   </t>
  </si>
  <si>
    <t>Ապահովել համայնքի բնակչությանը մատուցվող հանգստի և մշակութային որակյալ և մատչելի ծառայությունների մատուցումը</t>
  </si>
  <si>
    <t>9 .</t>
  </si>
  <si>
    <t>Աջակցել համայնքում իրականացվող ռազմական պաշտպանությանը</t>
  </si>
  <si>
    <t>Պաշտպանություն</t>
  </si>
  <si>
    <t xml:space="preserve">Մեղրի ԿՏԲ-(4511) - սուբսիդիաներ ոչ ֆինանսական պետական (համայնքային) կազմակերպություններին,   </t>
  </si>
  <si>
    <t>Ջրամատակարարում</t>
  </si>
  <si>
    <t>Ջրերի մաքրման և քլորացման աշխատանքներ</t>
  </si>
  <si>
    <t>էներգետիկ ծառայություններ վերելակների համար</t>
  </si>
  <si>
    <r>
      <t xml:space="preserve">ՔՍԳ և ՔԿԱԳ-ի պահպանման ծախսեր(4111) - </t>
    </r>
    <r>
      <rPr>
        <i/>
        <sz val="9"/>
        <rFont val="GHEA Grapalat"/>
        <family val="3"/>
      </rPr>
      <t>աշխատողների աշխատավարձեր եվ  հավելավճարներ,(4112) - պարգևատրումներ, դրամական խրախուսումներ եվ հատուկ վճարներ,(4221) - ներքին գործուղումներ,(4261) - գրասենյակային նյութեր եվ հագուստ,(4267) - կենցաղային եվ հանրային սննդի նյութեր</t>
    </r>
  </si>
  <si>
    <r>
      <rPr>
        <b/>
        <i/>
        <sz val="9"/>
        <rFont val="GHEA Grapalat"/>
        <family val="3"/>
      </rPr>
      <t>Մասնագիտական և այլ ծառայություններ</t>
    </r>
    <r>
      <rPr>
        <i/>
        <sz val="9"/>
        <rFont val="GHEA Grapalat"/>
        <family val="3"/>
      </rPr>
      <t>՝ Գույքի նկատմամբ իր.պետ.գրանցում,Կադաստրային գործի փաստաթղթերի լուսապատճենների տրամադրում,Տեղեկատվության տրամադրում,Միասնական տեղեկանքի տրամադրում,Գնահատման աշխատանքների համար,Էլեկտրոնային քարտեզների ստացում,տեխզննման վճար,նոտարական ծառ.,չափագրում,մասնագիտական ծառ -տեխ. վիճակի եզրակացություն,նախագծ. փաստաղթ. փորձաքննություն</t>
    </r>
  </si>
  <si>
    <r>
      <rPr>
        <b/>
        <i/>
        <sz val="9"/>
        <rFont val="GHEA Grapalat"/>
        <family val="3"/>
      </rPr>
      <t>Օրենսդիր և գործադիր մարմիններ, պետական կառավարում և Ապարատի պահպանման ծախսեր</t>
    </r>
    <r>
      <rPr>
        <i/>
        <sz val="9"/>
        <rFont val="GHEA Grapalat"/>
        <family val="3"/>
      </rPr>
      <t xml:space="preserve">-(4111) - աշխատողների աշխատավարձեր եվ  հավելավճարներ,(4112) - պարգեվատրումներ, դրամական խրախուսումներ եվ հատուկ վճարներ,(4212) - էներգետիկ ծառայություններ&amp;"",(4213) - կոմունալ ծառայություններ,(4214) - կապի ծառայություններ,(4215) - ապահովագրական ծախսեր,(4221) - ներքին գործուղումներ,(4234) - տեղակատվական ծառայություններ,(4239) - ընդհանուր բնույթի այլ ծառայություններ,(4252) - մեքենաների եվ սարքավորումների ընթացիկ նորոգում եվ պահպանում,(4251) - Շենքերի և կառույցների ընթացիկ նորոգում և պահպանում,(4261) - գրասենյակային նյութեր եվ հագուստ,(4264) - տրանսպորտային նյութեր,(4823) - պարտադիր վճարներ
</t>
    </r>
  </si>
  <si>
    <t>Հավելված 2</t>
  </si>
  <si>
    <t>4.1</t>
  </si>
  <si>
    <t>Մեղրի քաղաքի բազմահարկ շենքերի տանիքների վերանորոգում և վերելակների արդիականացում, Ագարակ քաղաքի շենքերի տանիքների վերանորոգում</t>
  </si>
  <si>
    <t>Համայնքային զարգացում</t>
  </si>
  <si>
    <t>Կենսաբազմազանության և բնության  պաշտպանություն</t>
  </si>
  <si>
    <t>Համայնքային երթևեկության ճանապարհների և ինժեներական կառույցների սպասարկման, շահագործման և պահպանման ծառայություններ</t>
  </si>
  <si>
    <t>Խողովակաշարային և այլ տրանսպորտի էներգետիկ ծառայություններ</t>
  </si>
  <si>
    <t>4.2</t>
  </si>
  <si>
    <t>4.3</t>
  </si>
  <si>
    <t xml:space="preserve">ՀՀ Սյունիքի մարզի Մեղրի համայնքի  Մեղրի  քաղաքի  Զ. Անդրանիկ  28, 32, 36 բակերի և  մայթերի, բնակ 2  թաղամասի փողոցի ասֆալտապատման աշխատանքներ և ՀՀ Սյունիքի մարզի Ագարակ  քաղաքի Չարենցի  40, 27 և  Գարեգին  Նժդեհ  փողոցների և  մայթերի ասֆալտապատման աշխատանքներ:  </t>
  </si>
  <si>
    <t xml:space="preserve">           ՀԱՄԱՅՆՔԻ ՂԵԿԱՎԱՐ՝                                                         Խ. ԱՆԴՐԵԱՍՅԱՆ</t>
  </si>
  <si>
    <t>Համայնքի բնակավայրերի  ոռոգման ցանցի վերանորոգում.Վահրավար բնակավայրի համար ձեռք է բերվել ոռոգման ջրի խողովակ և այլ ընթացիկ ծախսեր</t>
  </si>
  <si>
    <t>Ագարակ քաղաքի մարզադպրոցի համար գույքի ձեռքբերում</t>
  </si>
  <si>
    <t>Նոր մանկապարտեզի հիմնում Մեղրի համայնքի Նռնաձոր բնակավայրում</t>
  </si>
  <si>
    <t>Մեղրի քաղաքի մարզադաշտի վերանորոգում</t>
  </si>
  <si>
    <t>Ագարակ քաղաքի 2 խաղահրապարակների բարեկարգում</t>
  </si>
  <si>
    <t>6.1</t>
  </si>
  <si>
    <t>6.2</t>
  </si>
  <si>
    <t>6.3</t>
  </si>
  <si>
    <t>6.4</t>
  </si>
  <si>
    <t>6.5</t>
  </si>
  <si>
    <t>6.6</t>
  </si>
  <si>
    <t>6.7</t>
  </si>
  <si>
    <t>6.8</t>
  </si>
  <si>
    <t xml:space="preserve">ՄԵՂՐԻ ՀԱՄԱՅՆՔԻ 2024ԹՎԱԿԱՆԻ ՏԱՐԵԿԱՆ ԱՇԽԱՏԱՆՔԱՅԻՆ ՊԼԱՆԻ ՀԱՇՎԵՏՎՈՒԹՅԱՆ ՖԻՆԱՆՍԱԿԱՆ ԱՄՓՈՓԱԹԵՐԹ  </t>
  </si>
  <si>
    <t>2024 թվականի բյուջեն</t>
  </si>
  <si>
    <r>
      <t xml:space="preserve">Ընդհանուր բնույթի այլ ծառայություններ ,այդ թվում </t>
    </r>
    <r>
      <rPr>
        <i/>
        <sz val="9"/>
        <rFont val="GHEA Grapalat"/>
        <family val="3"/>
      </rPr>
      <t xml:space="preserve">(4232) - համակարգչային ծառայություններ -&lt;&lt;ՎԵԿՏՈՐ ՊԼՅՈՒՍ&gt;&gt; ՍՊԸ,ՏԵՂԵԿԱՏՎԱԿԱՆ ՀԱՄԱԿԱՐԳԵՐԻ ԶԱՐԳԱՑՄԱՆ ԵՎ ՎԵՐԱՊԱՏՐԱՍՏՄԱՆ ԿԵՆՏՐՈՆ,ՀԱՅԿԱԿԱՆ ԾՐԱԳՐԵՐ ՍՊԸ, E-community գույքային հարկերի հաշվառման համակարգ                            </t>
    </r>
    <r>
      <rPr>
        <b/>
        <i/>
        <sz val="9"/>
        <rFont val="GHEA Grapalat"/>
        <family val="3"/>
      </rPr>
      <t xml:space="preserve">Ընդհանուր բնույթի հանրային ծառայություններ (այլ դասերին չպատկանող)-այդ թվում </t>
    </r>
    <r>
      <rPr>
        <i/>
        <sz val="9"/>
        <rFont val="GHEA Grapalat"/>
        <family val="3"/>
      </rPr>
      <t>Պետ.տուրք.ապահովագրական ծախսեր,ներկայացուցչական ծախսեր,շենքերի ընթացիկ նորոգում և պահպանում,պարտադիր վճարներ</t>
    </r>
  </si>
  <si>
    <t>3.1</t>
  </si>
  <si>
    <t>3.2</t>
  </si>
  <si>
    <t>3.3</t>
  </si>
  <si>
    <t>3.4</t>
  </si>
  <si>
    <t>3.5</t>
  </si>
  <si>
    <t>3.6</t>
  </si>
  <si>
    <t>3.7</t>
  </si>
  <si>
    <t>3.8</t>
  </si>
  <si>
    <t>Աշխատանքների իրականացման ժամկետները երկարաձգվել են և տեղափոխվել են 2025 թվական</t>
  </si>
  <si>
    <t>« Մեղրի քաղաքի մարզադաշտի վերանորոգում »  աշխատանքների  նախագծանախահաշվային փաստաթղթերի փաթեթը և ՓՔՆ ֆինանսավորումը իրականացվել է   «ԶԱՆԳԵԶՈՒՐԻ ՊՂՆՁԱՄՈԼԻԲԴԵՆԱՅԻՆ ԿՈՄԲԻՆԱՏ» ՓԲԸ-ի և «ԱԳԱՐԱԿԻ ՊՂՆՁԱ-ՄՈԼԻԲԴԵՆԱՅԻՆ ԿՈՄԲԻՆԱՏ» ՓԲԸ-ի կողմից</t>
  </si>
  <si>
    <t xml:space="preserve">ՀՀ Սյունիքի մարզի </t>
  </si>
  <si>
    <t>Մեղրի համայնքի ավագանու</t>
  </si>
  <si>
    <t>2025թ. փետրվարի 11-ի N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</si>
</sst>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i/>
      <sz val="10"/>
      <name val="GHEA Grapalat"/>
      <family val="3"/>
    </font>
    <font>
      <i/>
      <sz val="9"/>
      <name val="GHEA Grapalat"/>
      <family val="3"/>
    </font>
    <font>
      <i/>
      <sz val="12"/>
      <name val="GHEA Grapalat"/>
      <family val="3"/>
    </font>
    <font>
      <b/>
      <i/>
      <sz val="9"/>
      <name val="GHEA Grapalat"/>
      <family val="3"/>
    </font>
    <font>
      <i/>
      <sz val="10"/>
      <color rgb="FF000000"/>
      <name val="GHEA Grapalat"/>
      <family val="3"/>
    </font>
    <font>
      <i/>
      <sz val="10"/>
      <color theme="1"/>
      <name val="GHEA Grapalat"/>
      <family val="3"/>
    </font>
    <font>
      <b/>
      <i/>
      <sz val="12"/>
      <color rgb="FF000000"/>
      <name val="GHEA Grapalat"/>
      <family val="3"/>
    </font>
    <font>
      <i/>
      <sz val="11"/>
      <color rgb="FF000000"/>
      <name val="GHEA Grapalat"/>
      <family val="3"/>
    </font>
    <font>
      <sz val="10"/>
      <name val="Arial LatArm"/>
      <family val="2"/>
    </font>
    <font>
      <i/>
      <sz val="10"/>
      <color rgb="FF333333"/>
      <name val="GHEA Grapalat"/>
      <family val="3"/>
    </font>
    <font>
      <b/>
      <sz val="12"/>
      <color rgb="FF008000"/>
      <name val="GHEA Grapalat"/>
      <family val="3"/>
    </font>
    <font>
      <sz val="8"/>
      <name val="Calibri"/>
      <family val="2"/>
      <scheme val="minor"/>
    </font>
    <font>
      <i/>
      <sz val="11"/>
      <color theme="1"/>
      <name val="GHEA Grapalat"/>
      <family val="3"/>
    </font>
    <font>
      <i/>
      <sz val="10"/>
      <color theme="1" tint="4.9989318521683403E-2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4" applyNumberFormat="0" applyFont="0" applyFill="0" applyAlignment="0" applyProtection="0"/>
    <xf numFmtId="0" fontId="14" fillId="0" borderId="5" applyNumberFormat="0" applyFill="0" applyProtection="0">
      <alignment horizontal="left" vertical="center" wrapText="1"/>
    </xf>
  </cellStyleXfs>
  <cellXfs count="60">
    <xf numFmtId="0" fontId="0" fillId="0" borderId="0" xfId="0"/>
    <xf numFmtId="3" fontId="11" fillId="0" borderId="1" xfId="1" applyNumberFormat="1" applyFont="1" applyFill="1" applyBorder="1" applyAlignment="1">
      <alignment vertical="center" wrapText="1"/>
    </xf>
    <xf numFmtId="0" fontId="6" fillId="0" borderId="1" xfId="2" applyFont="1" applyFill="1" applyBorder="1">
      <alignment horizontal="lef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11" fillId="0" borderId="7" xfId="1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justify" vertical="center"/>
    </xf>
    <xf numFmtId="3" fontId="18" fillId="0" borderId="0" xfId="0" applyNumberFormat="1" applyFont="1" applyFill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11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/>
    <xf numFmtId="0" fontId="16" fillId="0" borderId="0" xfId="0" applyFont="1" applyFill="1"/>
    <xf numFmtId="3" fontId="5" fillId="0" borderId="0" xfId="0" applyNumberFormat="1" applyFont="1" applyFill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</cellXfs>
  <cellStyles count="3">
    <cellStyle name="bckgrnd_900" xfId="1"/>
    <cellStyle name="left_arm10_BordWW_900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workbookViewId="0">
      <selection activeCell="E4" sqref="E4"/>
    </sheetView>
  </sheetViews>
  <sheetFormatPr defaultRowHeight="16.5" x14ac:dyDescent="0.25"/>
  <cols>
    <col min="1" max="1" width="6.7109375" style="6" customWidth="1"/>
    <col min="2" max="2" width="45" style="7" customWidth="1"/>
    <col min="3" max="3" width="16.7109375" style="8" customWidth="1"/>
    <col min="4" max="4" width="19.7109375" style="8" customWidth="1"/>
    <col min="5" max="5" width="70.28515625" style="7" customWidth="1"/>
    <col min="6" max="16384" width="9.140625" style="7"/>
  </cols>
  <sheetData>
    <row r="1" spans="1:5" ht="14.25" customHeight="1" x14ac:dyDescent="0.25">
      <c r="E1" s="58" t="s">
        <v>63</v>
      </c>
    </row>
    <row r="2" spans="1:5" ht="14.25" customHeight="1" x14ac:dyDescent="0.25">
      <c r="E2" s="58" t="s">
        <v>100</v>
      </c>
    </row>
    <row r="3" spans="1:5" ht="14.25" customHeight="1" x14ac:dyDescent="0.25">
      <c r="E3" s="58" t="s">
        <v>101</v>
      </c>
    </row>
    <row r="4" spans="1:5" ht="14.25" customHeight="1" x14ac:dyDescent="0.25">
      <c r="E4" s="59" t="s">
        <v>102</v>
      </c>
    </row>
    <row r="5" spans="1:5" ht="23.25" customHeight="1" x14ac:dyDescent="0.25">
      <c r="E5" s="8"/>
    </row>
    <row r="6" spans="1:5" ht="36.75" customHeight="1" x14ac:dyDescent="0.25">
      <c r="A6" s="52" t="s">
        <v>87</v>
      </c>
      <c r="B6" s="52"/>
      <c r="C6" s="52"/>
      <c r="D6" s="53"/>
      <c r="E6" s="52"/>
    </row>
    <row r="7" spans="1:5" ht="15" customHeight="1" x14ac:dyDescent="0.25">
      <c r="A7" s="9"/>
      <c r="B7" s="10"/>
      <c r="C7" s="11"/>
      <c r="D7" s="12"/>
      <c r="E7" s="13" t="s">
        <v>50</v>
      </c>
    </row>
    <row r="8" spans="1:5" ht="32.25" customHeight="1" x14ac:dyDescent="0.25">
      <c r="A8" s="54" t="s">
        <v>1</v>
      </c>
      <c r="B8" s="55" t="s">
        <v>0</v>
      </c>
      <c r="C8" s="57" t="s">
        <v>88</v>
      </c>
      <c r="D8" s="57"/>
      <c r="E8" s="56" t="s">
        <v>3</v>
      </c>
    </row>
    <row r="9" spans="1:5" ht="39.75" customHeight="1" x14ac:dyDescent="0.25">
      <c r="A9" s="54"/>
      <c r="B9" s="55"/>
      <c r="C9" s="14" t="s">
        <v>39</v>
      </c>
      <c r="D9" s="14" t="s">
        <v>17</v>
      </c>
      <c r="E9" s="56"/>
    </row>
    <row r="10" spans="1:5" s="18" customFormat="1" ht="66.75" customHeight="1" x14ac:dyDescent="0.25">
      <c r="A10" s="15">
        <v>1</v>
      </c>
      <c r="B10" s="16" t="s">
        <v>43</v>
      </c>
      <c r="C10" s="17">
        <f>SUM(C11:C14)</f>
        <v>247352000</v>
      </c>
      <c r="D10" s="17">
        <f>SUM(D11:D14)</f>
        <v>224195646.30000001</v>
      </c>
      <c r="E10" s="17"/>
    </row>
    <row r="11" spans="1:5" ht="99.75" customHeight="1" x14ac:dyDescent="0.25">
      <c r="A11" s="19" t="s">
        <v>5</v>
      </c>
      <c r="B11" s="20" t="s">
        <v>4</v>
      </c>
      <c r="C11" s="21">
        <v>23850000</v>
      </c>
      <c r="D11" s="3">
        <f>17543569-1648100</f>
        <v>15895469</v>
      </c>
      <c r="E11" s="22" t="s">
        <v>89</v>
      </c>
    </row>
    <row r="12" spans="1:5" ht="145.5" customHeight="1" x14ac:dyDescent="0.25">
      <c r="A12" s="19" t="s">
        <v>6</v>
      </c>
      <c r="B12" s="20" t="s">
        <v>18</v>
      </c>
      <c r="C12" s="21">
        <v>198799000</v>
      </c>
      <c r="D12" s="1">
        <f>198612651.3-13220503</f>
        <v>185392148.30000001</v>
      </c>
      <c r="E12" s="23" t="s">
        <v>62</v>
      </c>
    </row>
    <row r="13" spans="1:5" ht="54" x14ac:dyDescent="0.25">
      <c r="A13" s="19" t="s">
        <v>7</v>
      </c>
      <c r="B13" s="20" t="s">
        <v>19</v>
      </c>
      <c r="C13" s="21">
        <v>15703000</v>
      </c>
      <c r="D13" s="4">
        <v>13220503</v>
      </c>
      <c r="E13" s="22" t="s">
        <v>60</v>
      </c>
    </row>
    <row r="14" spans="1:5" ht="81" x14ac:dyDescent="0.25">
      <c r="A14" s="19" t="s">
        <v>8</v>
      </c>
      <c r="B14" s="20" t="s">
        <v>42</v>
      </c>
      <c r="C14" s="4">
        <v>9000000</v>
      </c>
      <c r="D14" s="4">
        <v>9687526</v>
      </c>
      <c r="E14" s="23" t="s">
        <v>61</v>
      </c>
    </row>
    <row r="15" spans="1:5" ht="34.5" x14ac:dyDescent="0.25">
      <c r="A15" s="24" t="s">
        <v>9</v>
      </c>
      <c r="B15" s="16" t="s">
        <v>26</v>
      </c>
      <c r="C15" s="17">
        <f>SUM(C16:C17)</f>
        <v>250000000</v>
      </c>
      <c r="D15" s="25">
        <f>SUM(D16:D17)</f>
        <v>93890918</v>
      </c>
      <c r="E15" s="20"/>
    </row>
    <row r="16" spans="1:5" ht="48" customHeight="1" thickBot="1" x14ac:dyDescent="0.3">
      <c r="A16" s="19" t="s">
        <v>14</v>
      </c>
      <c r="B16" s="26" t="s">
        <v>65</v>
      </c>
      <c r="C16" s="27">
        <v>250000000</v>
      </c>
      <c r="D16" s="4">
        <v>92511418</v>
      </c>
      <c r="E16" s="20"/>
    </row>
    <row r="17" spans="1:5" ht="40.5" x14ac:dyDescent="0.25">
      <c r="A17" s="19" t="s">
        <v>15</v>
      </c>
      <c r="B17" s="28" t="s">
        <v>49</v>
      </c>
      <c r="C17" s="27">
        <v>0</v>
      </c>
      <c r="D17" s="3">
        <v>1379500</v>
      </c>
      <c r="E17" s="29"/>
    </row>
    <row r="18" spans="1:5" ht="17.25" x14ac:dyDescent="0.25">
      <c r="A18" s="24" t="s">
        <v>10</v>
      </c>
      <c r="B18" s="16" t="s">
        <v>25</v>
      </c>
      <c r="C18" s="17">
        <f>SUM(C19:C26)</f>
        <v>276300000</v>
      </c>
      <c r="D18" s="17">
        <f>SUM(D19:D26)</f>
        <v>295723866</v>
      </c>
      <c r="E18" s="20"/>
    </row>
    <row r="19" spans="1:5" ht="27" x14ac:dyDescent="0.25">
      <c r="A19" s="19" t="s">
        <v>90</v>
      </c>
      <c r="B19" s="20" t="s">
        <v>20</v>
      </c>
      <c r="C19" s="4">
        <v>71000000</v>
      </c>
      <c r="D19" s="4">
        <f>92160000+1909710</f>
        <v>94069710</v>
      </c>
      <c r="E19" s="20" t="s">
        <v>56</v>
      </c>
    </row>
    <row r="20" spans="1:5" ht="27" x14ac:dyDescent="0.25">
      <c r="A20" s="19" t="s">
        <v>91</v>
      </c>
      <c r="B20" s="20" t="s">
        <v>21</v>
      </c>
      <c r="C20" s="4">
        <v>6000000</v>
      </c>
      <c r="D20" s="4">
        <v>11900000</v>
      </c>
      <c r="E20" s="20" t="s">
        <v>44</v>
      </c>
    </row>
    <row r="21" spans="1:5" ht="27" x14ac:dyDescent="0.25">
      <c r="A21" s="19" t="s">
        <v>92</v>
      </c>
      <c r="B21" s="20" t="s">
        <v>22</v>
      </c>
      <c r="C21" s="4">
        <v>26300000</v>
      </c>
      <c r="D21" s="4">
        <v>25908656</v>
      </c>
      <c r="E21" s="20" t="s">
        <v>48</v>
      </c>
    </row>
    <row r="22" spans="1:5" ht="27" x14ac:dyDescent="0.25">
      <c r="A22" s="19" t="s">
        <v>93</v>
      </c>
      <c r="B22" s="20" t="s">
        <v>23</v>
      </c>
      <c r="C22" s="4">
        <v>121000000</v>
      </c>
      <c r="D22" s="4">
        <f>96500000+1303000</f>
        <v>97803000</v>
      </c>
      <c r="E22" s="20" t="s">
        <v>44</v>
      </c>
    </row>
    <row r="23" spans="1:5" ht="27" x14ac:dyDescent="0.25">
      <c r="A23" s="19" t="s">
        <v>94</v>
      </c>
      <c r="B23" s="20" t="s">
        <v>24</v>
      </c>
      <c r="C23" s="4">
        <v>35000000</v>
      </c>
      <c r="D23" s="4">
        <v>50450000</v>
      </c>
      <c r="E23" s="20" t="s">
        <v>44</v>
      </c>
    </row>
    <row r="24" spans="1:5" ht="27" x14ac:dyDescent="0.25">
      <c r="A24" s="19" t="s">
        <v>95</v>
      </c>
      <c r="B24" s="20" t="s">
        <v>66</v>
      </c>
      <c r="C24" s="4">
        <v>11000000</v>
      </c>
      <c r="D24" s="4">
        <v>6500000</v>
      </c>
      <c r="E24" s="20" t="s">
        <v>44</v>
      </c>
    </row>
    <row r="25" spans="1:5" ht="27" x14ac:dyDescent="0.25">
      <c r="A25" s="19" t="s">
        <v>96</v>
      </c>
      <c r="B25" s="30" t="s">
        <v>67</v>
      </c>
      <c r="C25" s="4">
        <v>2000000</v>
      </c>
      <c r="D25" s="4">
        <v>0</v>
      </c>
      <c r="E25" s="20"/>
    </row>
    <row r="26" spans="1:5" x14ac:dyDescent="0.25">
      <c r="A26" s="19" t="s">
        <v>97</v>
      </c>
      <c r="B26" s="2" t="s">
        <v>57</v>
      </c>
      <c r="C26" s="4">
        <v>4000000</v>
      </c>
      <c r="D26" s="4">
        <v>9092500</v>
      </c>
      <c r="E26" s="31" t="s">
        <v>58</v>
      </c>
    </row>
    <row r="27" spans="1:5" ht="24" customHeight="1" x14ac:dyDescent="0.25">
      <c r="A27" s="24" t="s">
        <v>13</v>
      </c>
      <c r="B27" s="16" t="s">
        <v>11</v>
      </c>
      <c r="C27" s="17">
        <f>SUM(C28:C30)</f>
        <v>170500000</v>
      </c>
      <c r="D27" s="25">
        <f>SUM(D28:D30)</f>
        <v>181430039</v>
      </c>
      <c r="E27" s="20"/>
    </row>
    <row r="28" spans="1:5" ht="29.25" customHeight="1" x14ac:dyDescent="0.25">
      <c r="A28" s="19" t="s">
        <v>64</v>
      </c>
      <c r="B28" s="20" t="s">
        <v>12</v>
      </c>
      <c r="C28" s="3">
        <v>46000000</v>
      </c>
      <c r="D28" s="3">
        <v>46850000</v>
      </c>
      <c r="E28" s="20" t="s">
        <v>44</v>
      </c>
    </row>
    <row r="29" spans="1:5" ht="61.5" customHeight="1" x14ac:dyDescent="0.25">
      <c r="A29" s="19" t="s">
        <v>70</v>
      </c>
      <c r="B29" s="20" t="s">
        <v>68</v>
      </c>
      <c r="C29" s="3">
        <v>123000000</v>
      </c>
      <c r="D29" s="32">
        <v>133332630</v>
      </c>
      <c r="E29" s="20" t="s">
        <v>72</v>
      </c>
    </row>
    <row r="30" spans="1:5" ht="33" customHeight="1" x14ac:dyDescent="0.25">
      <c r="A30" s="19" t="s">
        <v>71</v>
      </c>
      <c r="B30" s="2" t="s">
        <v>69</v>
      </c>
      <c r="C30" s="3">
        <v>1500000</v>
      </c>
      <c r="D30" s="3">
        <v>1247409</v>
      </c>
      <c r="E30" s="20" t="s">
        <v>59</v>
      </c>
    </row>
    <row r="31" spans="1:5" ht="17.25" x14ac:dyDescent="0.25">
      <c r="A31" s="24" t="s">
        <v>29</v>
      </c>
      <c r="B31" s="16" t="s">
        <v>30</v>
      </c>
      <c r="C31" s="17">
        <f>SUM(C32:C32)</f>
        <v>400000</v>
      </c>
      <c r="D31" s="25">
        <f>SUM(D32:D32)</f>
        <v>1069239</v>
      </c>
      <c r="E31" s="20"/>
    </row>
    <row r="32" spans="1:5" ht="45.75" customHeight="1" x14ac:dyDescent="0.25">
      <c r="A32" s="33" t="s">
        <v>27</v>
      </c>
      <c r="B32" s="20" t="s">
        <v>28</v>
      </c>
      <c r="C32" s="4">
        <v>400000</v>
      </c>
      <c r="D32" s="4">
        <v>1069239</v>
      </c>
      <c r="E32" s="20" t="s">
        <v>74</v>
      </c>
    </row>
    <row r="33" spans="1:5" s="18" customFormat="1" ht="34.5" x14ac:dyDescent="0.25">
      <c r="A33" s="24">
        <v>6</v>
      </c>
      <c r="B33" s="16" t="s">
        <v>31</v>
      </c>
      <c r="C33" s="17">
        <f>SUM(C34:C41)</f>
        <v>651453774</v>
      </c>
      <c r="D33" s="25">
        <f>SUM(D34:D41)</f>
        <v>366449166</v>
      </c>
      <c r="E33" s="34"/>
    </row>
    <row r="34" spans="1:5" ht="45.75" customHeight="1" x14ac:dyDescent="0.25">
      <c r="A34" s="35" t="s">
        <v>79</v>
      </c>
      <c r="B34" s="29" t="s">
        <v>32</v>
      </c>
      <c r="C34" s="36">
        <v>241298000</v>
      </c>
      <c r="D34" s="37">
        <v>223787057</v>
      </c>
      <c r="E34" s="20" t="s">
        <v>45</v>
      </c>
    </row>
    <row r="35" spans="1:5" ht="27" x14ac:dyDescent="0.25">
      <c r="A35" s="35" t="s">
        <v>80</v>
      </c>
      <c r="B35" s="29" t="s">
        <v>51</v>
      </c>
      <c r="C35" s="36">
        <v>86914000</v>
      </c>
      <c r="D35" s="5">
        <v>77664000</v>
      </c>
      <c r="E35" s="20" t="s">
        <v>46</v>
      </c>
    </row>
    <row r="36" spans="1:5" ht="113.25" customHeight="1" x14ac:dyDescent="0.25">
      <c r="A36" s="35" t="s">
        <v>81</v>
      </c>
      <c r="B36" s="29" t="s">
        <v>75</v>
      </c>
      <c r="C36" s="36">
        <v>15000000</v>
      </c>
      <c r="D36" s="37">
        <v>0</v>
      </c>
      <c r="E36" s="47" t="s">
        <v>98</v>
      </c>
    </row>
    <row r="37" spans="1:5" ht="27" x14ac:dyDescent="0.25">
      <c r="A37" s="35" t="s">
        <v>82</v>
      </c>
      <c r="B37" s="29" t="s">
        <v>76</v>
      </c>
      <c r="C37" s="36">
        <v>100745500</v>
      </c>
      <c r="D37" s="38">
        <v>8708500</v>
      </c>
      <c r="E37" s="20"/>
    </row>
    <row r="38" spans="1:5" ht="54" x14ac:dyDescent="0.25">
      <c r="A38" s="35" t="s">
        <v>83</v>
      </c>
      <c r="B38" s="29" t="s">
        <v>33</v>
      </c>
      <c r="C38" s="36">
        <v>62260000</v>
      </c>
      <c r="D38" s="37">
        <v>49818100</v>
      </c>
      <c r="E38" s="20" t="s">
        <v>47</v>
      </c>
    </row>
    <row r="39" spans="1:5" ht="57.75" customHeight="1" x14ac:dyDescent="0.25">
      <c r="A39" s="35" t="s">
        <v>84</v>
      </c>
      <c r="B39" s="29" t="s">
        <v>77</v>
      </c>
      <c r="C39" s="36">
        <v>129436274</v>
      </c>
      <c r="D39" s="37">
        <v>0</v>
      </c>
      <c r="E39" s="48" t="s">
        <v>99</v>
      </c>
    </row>
    <row r="40" spans="1:5" ht="27" x14ac:dyDescent="0.25">
      <c r="A40" s="35" t="s">
        <v>85</v>
      </c>
      <c r="B40" s="29" t="s">
        <v>78</v>
      </c>
      <c r="C40" s="36">
        <v>7000000</v>
      </c>
      <c r="D40" s="37">
        <v>0</v>
      </c>
      <c r="E40" s="39"/>
    </row>
    <row r="41" spans="1:5" ht="40.5" x14ac:dyDescent="0.25">
      <c r="A41" s="35" t="s">
        <v>86</v>
      </c>
      <c r="B41" s="29" t="s">
        <v>52</v>
      </c>
      <c r="C41" s="36">
        <v>8800000</v>
      </c>
      <c r="D41" s="37">
        <v>6471509</v>
      </c>
      <c r="E41" s="20" t="s">
        <v>52</v>
      </c>
    </row>
    <row r="42" spans="1:5" s="18" customFormat="1" ht="17.25" x14ac:dyDescent="0.25">
      <c r="A42" s="40">
        <v>7</v>
      </c>
      <c r="B42" s="41" t="s">
        <v>16</v>
      </c>
      <c r="C42" s="42">
        <v>6000000</v>
      </c>
      <c r="D42" s="25">
        <f>D43</f>
        <v>2760000</v>
      </c>
      <c r="E42" s="34"/>
    </row>
    <row r="43" spans="1:5" ht="40.5" x14ac:dyDescent="0.25">
      <c r="A43" s="33" t="s">
        <v>34</v>
      </c>
      <c r="B43" s="20" t="s">
        <v>35</v>
      </c>
      <c r="C43" s="4">
        <v>4300000</v>
      </c>
      <c r="D43" s="43">
        <v>2760000</v>
      </c>
      <c r="E43" s="20" t="s">
        <v>40</v>
      </c>
    </row>
    <row r="44" spans="1:5" s="18" customFormat="1" ht="17.25" x14ac:dyDescent="0.25">
      <c r="A44" s="24" t="s">
        <v>36</v>
      </c>
      <c r="B44" s="16" t="s">
        <v>37</v>
      </c>
      <c r="C44" s="17">
        <f>C45</f>
        <v>1000000</v>
      </c>
      <c r="D44" s="25">
        <f>D45</f>
        <v>0</v>
      </c>
      <c r="E44" s="34"/>
    </row>
    <row r="45" spans="1:5" ht="40.5" x14ac:dyDescent="0.25">
      <c r="A45" s="33">
        <v>8.1</v>
      </c>
      <c r="B45" s="20" t="s">
        <v>38</v>
      </c>
      <c r="C45" s="4">
        <v>1000000</v>
      </c>
      <c r="D45" s="3">
        <v>0</v>
      </c>
      <c r="E45" s="20" t="s">
        <v>41</v>
      </c>
    </row>
    <row r="46" spans="1:5" s="18" customFormat="1" ht="17.25" x14ac:dyDescent="0.3">
      <c r="A46" s="24" t="s">
        <v>53</v>
      </c>
      <c r="B46" s="44" t="s">
        <v>55</v>
      </c>
      <c r="C46" s="17">
        <f>C47</f>
        <v>1000000</v>
      </c>
      <c r="D46" s="25">
        <f>D47</f>
        <v>0</v>
      </c>
      <c r="E46" s="34"/>
    </row>
    <row r="47" spans="1:5" ht="40.5" x14ac:dyDescent="0.25">
      <c r="A47" s="33">
        <v>9.1</v>
      </c>
      <c r="B47" s="29" t="s">
        <v>54</v>
      </c>
      <c r="C47" s="4">
        <v>1000000</v>
      </c>
      <c r="D47" s="3">
        <v>0</v>
      </c>
      <c r="E47" s="20" t="s">
        <v>41</v>
      </c>
    </row>
    <row r="48" spans="1:5" x14ac:dyDescent="0.25">
      <c r="A48" s="51" t="s">
        <v>2</v>
      </c>
      <c r="B48" s="51"/>
      <c r="C48" s="25">
        <f>C10+C15+C18+C27+C31+C33+C42+C44+C46</f>
        <v>1604005774</v>
      </c>
      <c r="D48" s="25">
        <f>D10+D15+D18+D27+D31+D33+D42+D44+D46</f>
        <v>1165518874.3</v>
      </c>
      <c r="E48" s="14"/>
    </row>
    <row r="51" spans="1:5" ht="33.75" customHeight="1" x14ac:dyDescent="0.25">
      <c r="A51" s="49" t="s">
        <v>73</v>
      </c>
      <c r="B51" s="49"/>
      <c r="C51" s="49"/>
      <c r="D51" s="50"/>
      <c r="E51" s="49"/>
    </row>
    <row r="54" spans="1:5" ht="17.25" x14ac:dyDescent="0.3">
      <c r="E54" s="45"/>
    </row>
    <row r="56" spans="1:5" x14ac:dyDescent="0.25">
      <c r="E56" s="46"/>
    </row>
  </sheetData>
  <autoFilter ref="A9:E49"/>
  <mergeCells count="7">
    <mergeCell ref="A51:E51"/>
    <mergeCell ref="A48:B48"/>
    <mergeCell ref="A6:E6"/>
    <mergeCell ref="A8:A9"/>
    <mergeCell ref="B8:B9"/>
    <mergeCell ref="E8:E9"/>
    <mergeCell ref="C8:D8"/>
  </mergeCells>
  <phoneticPr fontId="17" type="noConversion"/>
  <pageMargins left="0.27" right="0.11811023622047245" top="0.2" bottom="0.16" header="0.24" footer="0.17"/>
  <pageSetup paperSize="9" scale="85" pageOrder="overThenDown" orientation="landscape" r:id="rId1"/>
  <headerFooter scaleWithDoc="0" alignWithMargins="0">
    <firstFooter>&amp;C83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Admin</cp:lastModifiedBy>
  <cp:lastPrinted>2024-02-16T07:49:47Z</cp:lastPrinted>
  <dcterms:created xsi:type="dcterms:W3CDTF">2016-11-12T09:25:07Z</dcterms:created>
  <dcterms:modified xsi:type="dcterms:W3CDTF">2025-02-06T07:58:10Z</dcterms:modified>
</cp:coreProperties>
</file>