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activeTab="3"/>
  </bookViews>
  <sheets>
    <sheet name="Եկամուտներ" sheetId="2" r:id="rId1"/>
    <sheet name="Սեփական եկամուտներ" sheetId="3" r:id="rId2"/>
    <sheet name="Տնտեսագիտական ծախսեր" sheetId="4" r:id="rId3"/>
    <sheet name="Գործառնական ծախսեր" sheetId="1" r:id="rId4"/>
  </sheets>
  <externalReferences>
    <externalReference r:id="rId5"/>
  </externalReferences>
  <definedNames>
    <definedName name="_xlnm._FilterDatabase" localSheetId="3" hidden="1">'Գործառնական ծախսեր'!$A$4:$L$16</definedName>
    <definedName name="_xlnm._FilterDatabase" localSheetId="2" hidden="1">'Տնտեսագիտական ծախսեր'!$A$4:$I$4</definedName>
    <definedName name="_xlnm.Print_Titles" localSheetId="3">'Գործառնական ծախսեր'!$2:$3</definedName>
    <definedName name="_xlnm.Print_Titles" localSheetId="2">'Տնտեսագիտական ծախսեր'!$2:$3</definedName>
  </definedNames>
  <calcPr calcId="145621"/>
</workbook>
</file>

<file path=xl/calcChain.xml><?xml version="1.0" encoding="utf-8"?>
<calcChain xmlns="http://schemas.openxmlformats.org/spreadsheetml/2006/main">
  <c r="F10" i="3" l="1"/>
  <c r="L9" i="2" l="1"/>
  <c r="G3" i="2"/>
  <c r="M10" i="2" s="1"/>
  <c r="M4" i="2" l="1"/>
  <c r="M9" i="2"/>
  <c r="L12" i="1"/>
  <c r="L14" i="1"/>
  <c r="I6" i="4"/>
  <c r="K7" i="1"/>
  <c r="K8" i="1"/>
  <c r="K9" i="1"/>
  <c r="K10" i="1"/>
  <c r="K11" i="1"/>
  <c r="K12" i="1"/>
  <c r="K13" i="1"/>
  <c r="K14" i="1"/>
  <c r="K15" i="1"/>
  <c r="K16" i="1"/>
  <c r="K6" i="1"/>
  <c r="H6" i="4"/>
  <c r="I5" i="1"/>
  <c r="J10" i="1"/>
  <c r="J6" i="1"/>
  <c r="J8" i="1"/>
  <c r="J9" i="1"/>
  <c r="J11" i="1"/>
  <c r="J13" i="1"/>
  <c r="J14" i="1"/>
  <c r="J15" i="1"/>
  <c r="J16" i="1"/>
  <c r="I6" i="1"/>
  <c r="I9" i="1"/>
  <c r="I10" i="1"/>
  <c r="I11" i="1"/>
  <c r="I13" i="1"/>
  <c r="I14" i="1"/>
  <c r="I15" i="1"/>
  <c r="I16" i="1"/>
  <c r="G5" i="1"/>
  <c r="H5" i="1"/>
  <c r="L9" i="1" s="1"/>
  <c r="L10" i="1" l="1"/>
  <c r="L16" i="1"/>
  <c r="L8" i="1"/>
  <c r="J5" i="1"/>
  <c r="L15" i="1"/>
  <c r="L11" i="1"/>
  <c r="L7" i="1"/>
  <c r="L6" i="1"/>
  <c r="L13" i="1"/>
  <c r="I8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I7" i="4"/>
  <c r="I9" i="4"/>
  <c r="I10" i="4"/>
  <c r="I11" i="4"/>
  <c r="I12" i="4"/>
  <c r="I13" i="4"/>
  <c r="I14" i="4"/>
  <c r="I15" i="4"/>
  <c r="I16" i="4"/>
  <c r="I17" i="4"/>
  <c r="I18" i="4"/>
  <c r="I19" i="4"/>
  <c r="I20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5" i="4"/>
  <c r="F6" i="4"/>
  <c r="F7" i="4"/>
  <c r="F8" i="4"/>
  <c r="F9" i="4"/>
  <c r="F10" i="4"/>
  <c r="F11" i="4"/>
  <c r="F12" i="4"/>
  <c r="F13" i="4"/>
  <c r="F14" i="4"/>
  <c r="F15" i="4"/>
  <c r="F17" i="4"/>
  <c r="F18" i="4"/>
  <c r="F19" i="4"/>
  <c r="F20" i="4"/>
  <c r="I5" i="3"/>
  <c r="I6" i="3"/>
  <c r="I7" i="3"/>
  <c r="I8" i="3"/>
  <c r="I9" i="3"/>
  <c r="I10" i="3"/>
  <c r="I11" i="3"/>
  <c r="I12" i="3"/>
  <c r="I13" i="3"/>
  <c r="I14" i="3"/>
  <c r="H5" i="3"/>
  <c r="H6" i="3"/>
  <c r="H7" i="3"/>
  <c r="H8" i="3"/>
  <c r="H9" i="3"/>
  <c r="H11" i="3"/>
  <c r="H12" i="3"/>
  <c r="H13" i="3"/>
  <c r="H14" i="3"/>
  <c r="G5" i="3"/>
  <c r="G6" i="3"/>
  <c r="G7" i="3"/>
  <c r="G8" i="3"/>
  <c r="G9" i="3"/>
  <c r="G11" i="3"/>
  <c r="G12" i="3"/>
  <c r="G13" i="3"/>
  <c r="G14" i="3"/>
  <c r="D4" i="3" l="1"/>
  <c r="E10" i="3" l="1"/>
  <c r="E5" i="3"/>
  <c r="F5" i="3"/>
  <c r="F4" i="3" l="1"/>
  <c r="J10" i="3" s="1"/>
  <c r="H10" i="3"/>
  <c r="G10" i="3"/>
  <c r="E4" i="3"/>
  <c r="L10" i="2"/>
  <c r="L4" i="2"/>
  <c r="J16" i="2"/>
  <c r="I4" i="2"/>
  <c r="J4" i="2"/>
  <c r="K4" i="2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K16" i="2"/>
  <c r="I17" i="2"/>
  <c r="J17" i="2"/>
  <c r="K17" i="2"/>
  <c r="K3" i="2"/>
  <c r="J3" i="2"/>
  <c r="I3" i="2"/>
  <c r="J6" i="3" l="1"/>
  <c r="J9" i="3"/>
  <c r="J13" i="3"/>
  <c r="J5" i="3"/>
  <c r="J14" i="3"/>
  <c r="H4" i="3"/>
  <c r="J7" i="3"/>
  <c r="J11" i="3"/>
  <c r="G4" i="3"/>
  <c r="J8" i="3"/>
  <c r="J12" i="3"/>
  <c r="F5" i="4"/>
</calcChain>
</file>

<file path=xl/sharedStrings.xml><?xml version="1.0" encoding="utf-8"?>
<sst xmlns="http://schemas.openxmlformats.org/spreadsheetml/2006/main" count="150" uniqueCount="110">
  <si>
    <t>Մեղրի Համայնքի բյուջեի տնտեսագիտական ծախսերի կատարման վերաբերյալ</t>
  </si>
  <si>
    <t xml:space="preserve"> Տողի</t>
  </si>
  <si>
    <t xml:space="preserve">   2021թ․ փաստացի</t>
  </si>
  <si>
    <t>Տեսակարար կշիռը ընդհանուրի մեջ</t>
  </si>
  <si>
    <t>NN</t>
  </si>
  <si>
    <t xml:space="preserve"> ԸՆԴԱՄԵՆԸ    ԾԱԽՍԵՐ                                         </t>
  </si>
  <si>
    <t xml:space="preserve">Ա.   ԸՆԹԱՑԻԿ  ԾԱԽՍԵՐ՛                </t>
  </si>
  <si>
    <t xml:space="preserve">1.1 ԱՇԽԱՏԱՆՔԻ ՎԱՐՁԱՏՐՈՒԹՅՈՒՆ </t>
  </si>
  <si>
    <t xml:space="preserve">1.2 ԾԱՌԱՅՈՒԹՅՈՒՆՆԵՐԻ ԵՎ ԱՊՐԱՆՔՆԵՐԻ ՁԵՌՔ ԲԵՐՈՒՄ </t>
  </si>
  <si>
    <t xml:space="preserve">ՇԱՐՈՒՆԱԿԱԿԱՆ ԾԱԽՍԵՐ </t>
  </si>
  <si>
    <t xml:space="preserve"> ԳՈՐԾՈՒՂՈՒՄՆԵՐԻ ԵՎ ՇՐՋԱԳԱՅՈՒԹՅՈՒՆՆԵՐԻ ԾԱԽՍԵՐ </t>
  </si>
  <si>
    <t xml:space="preserve">ՊԱՅՄԱՆԱԳՐԱՅԻՆ ԱՅԼ ԾԱՌԱՅՈՒԹՅՈՒՆՆԵՐԻ ՁԵՌՔ ԲԵՐՈՒՄ </t>
  </si>
  <si>
    <t xml:space="preserve"> ԱՅԼ ՄԱՍՆԱԳԻՏԱԿԱՆ ԾԱՌԱՅՈՒԹՅՈՒՆՆԵՐԻ ՁԵՌՔ ԲԵՐՈՒՄ  </t>
  </si>
  <si>
    <t xml:space="preserve">ԸՆԹԱՑԻԿ ՆՈՐՈԳՈՒՄ ԵՎ ՊԱՀՊԱՆՈՒՄ </t>
  </si>
  <si>
    <t xml:space="preserve"> ՆՅՈՒԹԵՐ </t>
  </si>
  <si>
    <t xml:space="preserve">1.4 ՍՈՒԲՍԻԴԻԱՆԵՐ  </t>
  </si>
  <si>
    <t xml:space="preserve">1.5 ԴՐԱՄԱՇՆՈՐՀՆԵՐ </t>
  </si>
  <si>
    <t xml:space="preserve">1.6 ՍՈՑԻԱԼԱԿԱՆ ՆՊԱՍՏՆԵՐ ԵՎ ԿԵՆՍԱԹՈՇԱԿՆԵՐ </t>
  </si>
  <si>
    <t xml:space="preserve">1.7 ԱՅԼ ԾԱԽՍԵՐ </t>
  </si>
  <si>
    <t xml:space="preserve">Բ. ՈՉ ՖԻՆԱՆՍԱԿԱՆ ԱԿՏԻՎՆԵՐԻ ԳԾՈՎ ԾԱԽՍԵՐ                     </t>
  </si>
  <si>
    <t xml:space="preserve"> Գ. ՈՉ ՖԻՆԱՆՍԱԿԱՆ ԱԿՏԻՎՆԵՐԻ ԻՐԱՑՈՒՄԻՑ ՄՈՒՏՔԵՐ </t>
  </si>
  <si>
    <t>Մեղրի համայնքի   բյուջեի     եկամուտների  համեմատական  վերլուծություն</t>
  </si>
  <si>
    <t>Եկամտատեսակները</t>
  </si>
  <si>
    <t>Հոդվածի համար</t>
  </si>
  <si>
    <t>2020թ․ փաստացի</t>
  </si>
  <si>
    <t>2021թ․ փաստացի</t>
  </si>
  <si>
    <t xml:space="preserve">ԸՆԴԱՄԵՆԸ ԵԿԱՄՈՒՏՆԵՐ    </t>
  </si>
  <si>
    <t xml:space="preserve">1.ՀԱՐԿԵՐ ԵՎ ՏՈՒՐՔԵՐ             </t>
  </si>
  <si>
    <t>7100</t>
  </si>
  <si>
    <t xml:space="preserve">1.1 Գույքային հարկեր անշարժ գույքից </t>
  </si>
  <si>
    <t>7131</t>
  </si>
  <si>
    <t xml:space="preserve"> 1.2 Գույքային հարկեր այլ գույքից</t>
  </si>
  <si>
    <t>7136</t>
  </si>
  <si>
    <t xml:space="preserve">1.3 Տեղական տուրքեր, </t>
  </si>
  <si>
    <t>7145</t>
  </si>
  <si>
    <t>1.4 Համայնքի բյուջե վճարվող պետական տուրքեր</t>
  </si>
  <si>
    <t>7146</t>
  </si>
  <si>
    <t xml:space="preserve">2. ՊԱՇՏՈՆԱԿԱՆ ԴՐԱՄԱՇՆՈՐՀՆԵՐ </t>
  </si>
  <si>
    <t>7300</t>
  </si>
  <si>
    <t xml:space="preserve">3. ԱՅԼ ԵԿԱՄՈՒՏՆԵՐ               </t>
  </si>
  <si>
    <t>7400</t>
  </si>
  <si>
    <t xml:space="preserve">3.3 Գույքի վարձակալությունից եկամուտներ  </t>
  </si>
  <si>
    <t>7415</t>
  </si>
  <si>
    <t xml:space="preserve">3.4 Համայնքի բյուջեի եկամուտներ ապրանքների մատակարարումից և ծառայությունների մատուցումից   </t>
  </si>
  <si>
    <t>7421</t>
  </si>
  <si>
    <t xml:space="preserve">3.5 Վարչական գանձումներ   </t>
  </si>
  <si>
    <t>7422</t>
  </si>
  <si>
    <t>3.6 Մուտքեր տույժերից, տուգանքներից</t>
  </si>
  <si>
    <t>7431</t>
  </si>
  <si>
    <t xml:space="preserve">3.7 Ընթացիկ ոչ պաշտոնական դրամաշնորհներ </t>
  </si>
  <si>
    <t>7441</t>
  </si>
  <si>
    <t xml:space="preserve">3.8 Կապիտալ ոչ պաշտոնական դրամաշնորհներ    </t>
  </si>
  <si>
    <t>7442</t>
  </si>
  <si>
    <t>3.9 Այլ եկամուտներ</t>
  </si>
  <si>
    <t>7452</t>
  </si>
  <si>
    <t xml:space="preserve">ԸՆԴԱՄԵՆԸ ՍԵՓԱԿԱՆ ԵԿԱՄՈՒՏՆԵՐ    </t>
  </si>
  <si>
    <t>Մեղրի համայնքի   բյուջեի   գործառնական ծախսերի համեմատական  վերլուծություն</t>
  </si>
  <si>
    <t>Տողի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</si>
  <si>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</si>
  <si>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</si>
  <si>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</si>
  <si>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</si>
  <si>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2021թ. փաստացի</t>
  </si>
  <si>
    <t xml:space="preserve">ԸՆԴԱՄԵՆԸ ԾԱԽՍԵՐ </t>
  </si>
  <si>
    <t>X</t>
  </si>
  <si>
    <t xml:space="preserve">ԸՆԴՀԱՆՈՒՐ ԲՆՈՒՅԹԻ ՀԱՆՐԱՅԻՆ ԾԱՌԱՅՈՒԹՅՈՒՆՆԵՐ    </t>
  </si>
  <si>
    <t>1</t>
  </si>
  <si>
    <t xml:space="preserve">ՊԱՇՏՊԱՆՈՒԹՅՈՒՆ </t>
  </si>
  <si>
    <t>2</t>
  </si>
  <si>
    <t xml:space="preserve">ՀԱՍԱՐԱԿԱԿԱՆ ԿԱՐԳ, ԱՆՎՏԱՆԳՈՒԹՅՈՒՆ և ԴԱՏԱԿԱՆ ԳՈՐԾՈՒՆԵՈՒԹՅՈՒՆ </t>
  </si>
  <si>
    <t>3</t>
  </si>
  <si>
    <t xml:space="preserve">ՏՆՏԵՍԱԿԱՆ ՀԱՐԱԲԵՐՈՒԹՅՈՒՆՆԵՐ </t>
  </si>
  <si>
    <t>4</t>
  </si>
  <si>
    <t xml:space="preserve">ՇՐՋԱԿԱ  ՄԻՋԱՎԱՅՐԻ ՊԱՇՏՊԱՆՈՒԹՅՈՒՆ </t>
  </si>
  <si>
    <t>5</t>
  </si>
  <si>
    <t xml:space="preserve">ԲՆԱԿԱՐԱՆԱՅԻՆ ՇԻՆԱՐԱՐՈՒԹՅՈՒՆ ԵՎ ԿՈՄՈՒՆԱԼ ԾԱՌԱՅՈՒԹՅՈՒՆ </t>
  </si>
  <si>
    <t>6</t>
  </si>
  <si>
    <t xml:space="preserve">ԱՌՈՂՋԱՊԱՀՈՒԹՅՈՒՆ </t>
  </si>
  <si>
    <t>7</t>
  </si>
  <si>
    <t xml:space="preserve">ՀԱՆԳԻՍՏ, ՄՇԱԿՈՒՅԹ ԵՎ ԿՐՈՆ </t>
  </si>
  <si>
    <t>8</t>
  </si>
  <si>
    <t xml:space="preserve">ԿՐԹՈՒԹՅՈՒՆ </t>
  </si>
  <si>
    <t>9</t>
  </si>
  <si>
    <t xml:space="preserve">ՍՈՑԻԱԼԱԿԱՆ ՊԱՇՏՊԱՆՈՒԹՅՈՒՆ </t>
  </si>
  <si>
    <t>10</t>
  </si>
  <si>
    <t xml:space="preserve">ՀԻՄՆԱԿԱՆ ԲԱԺԻՆՆԵՐԻՆ ՉԴԱՍՎՈՂ ՊԱՀՈՒՍՏԱՅԻՆ ՖՈՆԴԵՐ </t>
  </si>
  <si>
    <t>11</t>
  </si>
  <si>
    <t xml:space="preserve">     2022թ․ փաստացի</t>
  </si>
  <si>
    <t>2022թ. ճշտված պլան</t>
  </si>
  <si>
    <t>2022թ․ կատարողական%</t>
  </si>
  <si>
    <t>2022թ․ կատարողական% ընդամենը եկամուտների նկատմամբ</t>
  </si>
  <si>
    <t>2022թ․ 2020թ․    նկատմամբ%</t>
  </si>
  <si>
    <t>2022թ  -           2021թ նկատմամբ           %</t>
  </si>
  <si>
    <t>Մեղրի համայնքի   բյուջեի    եկամուտների  համեմատական  վերլուծություն</t>
  </si>
  <si>
    <t>2022թ. պլան</t>
  </si>
  <si>
    <t>2022թ․ փաստացի</t>
  </si>
  <si>
    <t xml:space="preserve">   2022թ  -        2021թ նկատմամբ           %</t>
  </si>
  <si>
    <t>Տեսակարար կշիռը ընդհանուրի մեջ 2021թ      2022թ</t>
  </si>
  <si>
    <t xml:space="preserve">   2022թ․ փաստացի</t>
  </si>
  <si>
    <t xml:space="preserve">   2022թ․ պլան</t>
  </si>
  <si>
    <t>2022թ․- 2021թ․    նկատմամբ%</t>
  </si>
  <si>
    <t xml:space="preserve"> 2021թ․</t>
  </si>
  <si>
    <t>2022թ․</t>
  </si>
  <si>
    <t>2022թ. փաստացի</t>
  </si>
  <si>
    <t>2022թ․  -  2021թ․    նկատմամբ%</t>
  </si>
  <si>
    <t>Բյուջետային ծախսերի տնտեսագիտական դասակարգման բաժինների, խմբերի և դասերի անվանումները</t>
  </si>
  <si>
    <t xml:space="preserve">     2022թ․ փաստացի (վարչական բյուջե)</t>
  </si>
  <si>
    <t>2022թ․ կատարողական% վարչական ընդամենը եկամուտների նկատմամբ</t>
  </si>
  <si>
    <t>Բագրատ  Զաքարյան</t>
  </si>
  <si>
    <t>Համայնքի ղեկավար՝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</si>
</sst>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 LatArm"/>
      <family val="2"/>
    </font>
    <font>
      <b/>
      <i/>
      <sz val="12"/>
      <name val="GHEA Grapalat"/>
      <family val="3"/>
    </font>
    <font>
      <b/>
      <i/>
      <sz val="12"/>
      <color theme="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b/>
      <i/>
      <sz val="10"/>
      <color indexed="8"/>
      <name val="GHEA Grapalat"/>
      <family val="3"/>
    </font>
    <font>
      <sz val="11"/>
      <color theme="1"/>
      <name val="GHEA Grapalat"/>
      <family val="3"/>
    </font>
    <font>
      <sz val="10"/>
      <name val="Arial LatArm"/>
      <family val="2"/>
    </font>
    <font>
      <b/>
      <i/>
      <sz val="10"/>
      <color theme="1"/>
      <name val="GHEA Grapalat"/>
      <family val="3"/>
    </font>
    <font>
      <b/>
      <i/>
      <sz val="9"/>
      <name val="GHEA Grapalat"/>
      <family val="3"/>
    </font>
    <font>
      <b/>
      <sz val="11"/>
      <name val="Arial LatArm"/>
      <family val="2"/>
    </font>
    <font>
      <sz val="9"/>
      <name val="Arial LatArm"/>
      <family val="2"/>
    </font>
    <font>
      <b/>
      <i/>
      <sz val="8"/>
      <name val="GHEA Grapalat"/>
      <family val="3"/>
    </font>
    <font>
      <b/>
      <i/>
      <sz val="9"/>
      <color indexed="8"/>
      <name val="GHEA Grapalat"/>
      <family val="3"/>
    </font>
    <font>
      <b/>
      <i/>
      <sz val="6"/>
      <color indexed="8"/>
      <name val="GHEA Grapalat"/>
      <family val="3"/>
    </font>
    <font>
      <b/>
      <i/>
      <sz val="11"/>
      <color theme="1"/>
      <name val="GHEA Grapalat"/>
      <family val="3"/>
    </font>
    <font>
      <b/>
      <i/>
      <sz val="8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rgb="FFFFFFFF"/>
      </right>
      <top/>
      <bottom style="thin">
        <color indexed="64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 style="hair">
        <color rgb="FFFFFFFF"/>
      </right>
      <top/>
      <bottom/>
      <diagonal/>
    </border>
    <border>
      <left/>
      <right style="medium">
        <color indexed="8"/>
      </right>
      <top style="medium">
        <color indexed="8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3">
    <xf numFmtId="0" fontId="0" fillId="0" borderId="0"/>
    <xf numFmtId="0" fontId="2" fillId="0" borderId="1" applyNumberFormat="0" applyFill="0" applyProtection="0">
      <alignment horizontal="center" vertical="center"/>
    </xf>
    <xf numFmtId="0" fontId="1" fillId="0" borderId="1" applyNumberFormat="0" applyFont="0" applyFill="0" applyAlignment="0" applyProtection="0"/>
    <xf numFmtId="4" fontId="5" fillId="0" borderId="5" applyFill="0" applyProtection="0">
      <alignment horizontal="center" vertical="center"/>
    </xf>
    <xf numFmtId="4" fontId="5" fillId="0" borderId="5" applyFill="0" applyProtection="0">
      <alignment horizontal="right" vertical="center"/>
    </xf>
    <xf numFmtId="0" fontId="5" fillId="0" borderId="8" applyNumberFormat="0" applyFill="0" applyProtection="0">
      <alignment horizontal="right" vertical="center"/>
    </xf>
    <xf numFmtId="0" fontId="9" fillId="0" borderId="8" applyNumberFormat="0" applyFill="0" applyProtection="0">
      <alignment horizontal="center" vertical="center"/>
    </xf>
    <xf numFmtId="0" fontId="9" fillId="0" borderId="8" applyNumberFormat="0" applyFill="0" applyProtection="0">
      <alignment horizontal="left" vertical="center" wrapText="1"/>
    </xf>
    <xf numFmtId="4" fontId="9" fillId="0" borderId="8" applyFill="0" applyProtection="0">
      <alignment horizontal="right" vertical="center"/>
    </xf>
    <xf numFmtId="4" fontId="12" fillId="0" borderId="8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9" fillId="0" borderId="5" applyNumberFormat="0" applyFill="0" applyProtection="0">
      <alignment horizontal="left" vertical="center" wrapText="1"/>
    </xf>
    <xf numFmtId="4" fontId="13" fillId="0" borderId="8" applyFill="0" applyProtection="0">
      <alignment horizontal="left" vertical="center"/>
    </xf>
  </cellStyleXfs>
  <cellXfs count="66">
    <xf numFmtId="0" fontId="0" fillId="0" borderId="0" xfId="0"/>
    <xf numFmtId="0" fontId="4" fillId="0" borderId="1" xfId="2" applyFont="1" applyFill="1" applyBorder="1"/>
    <xf numFmtId="4" fontId="6" fillId="0" borderId="6" xfId="3" applyNumberFormat="1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8" fillId="0" borderId="1" xfId="2" applyFont="1" applyFill="1" applyBorder="1"/>
    <xf numFmtId="0" fontId="6" fillId="0" borderId="6" xfId="5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/>
    </xf>
    <xf numFmtId="0" fontId="6" fillId="0" borderId="6" xfId="6" applyFont="1" applyFill="1" applyBorder="1" applyAlignment="1">
      <alignment vertical="center" wrapText="1"/>
    </xf>
    <xf numFmtId="0" fontId="6" fillId="0" borderId="6" xfId="7" applyFont="1" applyFill="1" applyBorder="1" applyAlignment="1">
      <alignment vertical="center" wrapText="1"/>
    </xf>
    <xf numFmtId="164" fontId="6" fillId="0" borderId="6" xfId="8" applyNumberFormat="1" applyFont="1" applyFill="1" applyBorder="1" applyAlignment="1">
      <alignment vertical="center" wrapText="1"/>
    </xf>
    <xf numFmtId="165" fontId="10" fillId="0" borderId="6" xfId="2" applyNumberFormat="1" applyFont="1" applyFill="1" applyBorder="1" applyAlignment="1">
      <alignment vertical="center" wrapText="1"/>
    </xf>
    <xf numFmtId="165" fontId="11" fillId="0" borderId="9" xfId="8" applyNumberFormat="1" applyFont="1" applyFill="1" applyBorder="1" applyAlignment="1">
      <alignment horizontal="right" vertical="center"/>
    </xf>
    <xf numFmtId="0" fontId="8" fillId="0" borderId="10" xfId="2" applyFont="1" applyFill="1" applyBorder="1"/>
    <xf numFmtId="4" fontId="14" fillId="0" borderId="6" xfId="3" applyNumberFormat="1" applyFont="1" applyFill="1" applyBorder="1" applyAlignment="1">
      <alignment vertical="center" wrapText="1"/>
    </xf>
    <xf numFmtId="4" fontId="11" fillId="2" borderId="6" xfId="4" applyNumberFormat="1" applyFont="1" applyFill="1" applyBorder="1" applyAlignment="1">
      <alignment vertical="center" wrapText="1"/>
    </xf>
    <xf numFmtId="0" fontId="15" fillId="2" borderId="6" xfId="2" applyFont="1" applyFill="1" applyBorder="1" applyAlignment="1">
      <alignment vertical="center" wrapText="1"/>
    </xf>
    <xf numFmtId="0" fontId="15" fillId="2" borderId="12" xfId="2" applyFont="1" applyFill="1" applyBorder="1" applyAlignment="1">
      <alignment vertical="center" wrapText="1"/>
    </xf>
    <xf numFmtId="164" fontId="6" fillId="0" borderId="6" xfId="6" applyNumberFormat="1" applyFont="1" applyFill="1" applyBorder="1" applyAlignment="1">
      <alignment vertical="center" wrapText="1"/>
    </xf>
    <xf numFmtId="165" fontId="7" fillId="2" borderId="6" xfId="2" applyNumberFormat="1" applyFont="1" applyFill="1" applyBorder="1" applyAlignment="1">
      <alignment vertical="center" wrapText="1"/>
    </xf>
    <xf numFmtId="0" fontId="17" fillId="0" borderId="13" xfId="2" applyFont="1" applyFill="1" applyBorder="1"/>
    <xf numFmtId="4" fontId="14" fillId="0" borderId="7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vertical="center" wrapText="1"/>
    </xf>
    <xf numFmtId="164" fontId="10" fillId="0" borderId="6" xfId="2" applyNumberFormat="1" applyFont="1" applyFill="1" applyBorder="1" applyAlignment="1">
      <alignment vertical="center" wrapText="1"/>
    </xf>
    <xf numFmtId="165" fontId="11" fillId="0" borderId="6" xfId="8" applyNumberFormat="1" applyFont="1" applyFill="1" applyBorder="1" applyAlignment="1">
      <alignment vertical="center" wrapText="1"/>
    </xf>
    <xf numFmtId="165" fontId="7" fillId="0" borderId="9" xfId="2" applyNumberFormat="1" applyFont="1" applyFill="1" applyBorder="1" applyAlignment="1">
      <alignment horizontal="center" vertical="center"/>
    </xf>
    <xf numFmtId="165" fontId="7" fillId="0" borderId="14" xfId="2" applyNumberFormat="1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3" fontId="6" fillId="0" borderId="6" xfId="3" applyNumberFormat="1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left" vertical="center" wrapText="1"/>
    </xf>
    <xf numFmtId="164" fontId="6" fillId="0" borderId="6" xfId="8" applyNumberFormat="1" applyFont="1" applyFill="1" applyBorder="1" applyAlignment="1">
      <alignment horizontal="right" vertical="center"/>
    </xf>
    <xf numFmtId="164" fontId="6" fillId="0" borderId="16" xfId="8" applyNumberFormat="1" applyFont="1" applyFill="1" applyBorder="1" applyAlignment="1">
      <alignment vertical="center" wrapText="1"/>
    </xf>
    <xf numFmtId="164" fontId="10" fillId="0" borderId="16" xfId="2" applyNumberFormat="1" applyFont="1" applyFill="1" applyBorder="1" applyAlignment="1">
      <alignment horizontal="right" vertical="center" wrapText="1"/>
    </xf>
    <xf numFmtId="165" fontId="7" fillId="2" borderId="16" xfId="2" applyNumberFormat="1" applyFont="1" applyFill="1" applyBorder="1" applyAlignment="1">
      <alignment vertical="center" wrapText="1"/>
    </xf>
    <xf numFmtId="165" fontId="7" fillId="2" borderId="17" xfId="2" applyNumberFormat="1" applyFont="1" applyFill="1" applyBorder="1" applyAlignment="1">
      <alignment vertical="center" wrapText="1"/>
    </xf>
    <xf numFmtId="164" fontId="6" fillId="0" borderId="18" xfId="6" applyNumberFormat="1" applyFont="1" applyFill="1" applyBorder="1" applyAlignment="1">
      <alignment vertical="center" wrapText="1"/>
    </xf>
    <xf numFmtId="164" fontId="6" fillId="0" borderId="18" xfId="8" applyNumberFormat="1" applyFont="1" applyFill="1" applyBorder="1" applyAlignment="1">
      <alignment vertical="center" wrapText="1"/>
    </xf>
    <xf numFmtId="164" fontId="10" fillId="0" borderId="18" xfId="2" applyNumberFormat="1" applyFont="1" applyFill="1" applyBorder="1" applyAlignment="1">
      <alignment horizontal="right" vertical="center" wrapText="1"/>
    </xf>
    <xf numFmtId="165" fontId="7" fillId="2" borderId="18" xfId="2" applyNumberFormat="1" applyFont="1" applyFill="1" applyBorder="1" applyAlignment="1">
      <alignment vertical="center" wrapText="1"/>
    </xf>
    <xf numFmtId="164" fontId="6" fillId="0" borderId="16" xfId="6" applyNumberFormat="1" applyFont="1" applyFill="1" applyBorder="1" applyAlignment="1">
      <alignment vertical="center" wrapText="1"/>
    </xf>
    <xf numFmtId="164" fontId="10" fillId="0" borderId="16" xfId="2" applyNumberFormat="1" applyFont="1" applyFill="1" applyBorder="1" applyAlignment="1">
      <alignment vertical="center" wrapText="1"/>
    </xf>
    <xf numFmtId="165" fontId="7" fillId="2" borderId="19" xfId="2" applyNumberFormat="1" applyFont="1" applyFill="1" applyBorder="1" applyAlignment="1">
      <alignment vertical="center" wrapText="1"/>
    </xf>
    <xf numFmtId="0" fontId="18" fillId="2" borderId="20" xfId="2" applyFont="1" applyFill="1" applyBorder="1" applyAlignment="1">
      <alignment vertical="center" wrapText="1"/>
    </xf>
    <xf numFmtId="0" fontId="16" fillId="0" borderId="16" xfId="2" applyFont="1" applyFill="1" applyBorder="1" applyAlignment="1">
      <alignment vertical="center" wrapText="1"/>
    </xf>
    <xf numFmtId="0" fontId="0" fillId="0" borderId="16" xfId="0" applyBorder="1"/>
    <xf numFmtId="164" fontId="0" fillId="0" borderId="16" xfId="0" applyNumberFormat="1" applyBorder="1"/>
    <xf numFmtId="164" fontId="10" fillId="0" borderId="1" xfId="2" applyNumberFormat="1" applyFont="1" applyFill="1" applyBorder="1" applyAlignment="1">
      <alignment vertical="center" wrapText="1"/>
    </xf>
    <xf numFmtId="0" fontId="17" fillId="0" borderId="0" xfId="0" applyFont="1"/>
    <xf numFmtId="0" fontId="4" fillId="0" borderId="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" fontId="6" fillId="0" borderId="6" xfId="4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6" fillId="0" borderId="6" xfId="11" applyFont="1" applyFill="1" applyBorder="1" applyAlignment="1">
      <alignment horizontal="center" vertical="center" wrapText="1"/>
    </xf>
    <xf numFmtId="4" fontId="6" fillId="2" borderId="6" xfId="4" applyNumberFormat="1" applyFont="1" applyFill="1" applyBorder="1" applyAlignment="1">
      <alignment vertical="center" wrapText="1"/>
    </xf>
    <xf numFmtId="0" fontId="7" fillId="2" borderId="6" xfId="2" applyFont="1" applyFill="1" applyBorder="1" applyAlignment="1">
      <alignment vertical="center" wrapText="1"/>
    </xf>
    <xf numFmtId="0" fontId="3" fillId="0" borderId="3" xfId="11" applyFont="1" applyFill="1" applyBorder="1" applyAlignment="1">
      <alignment horizontal="center" vertical="center" wrapText="1"/>
    </xf>
    <xf numFmtId="4" fontId="6" fillId="0" borderId="6" xfId="3" applyNumberFormat="1" applyFont="1" applyFill="1" applyBorder="1" applyAlignment="1">
      <alignment horizontal="center" vertical="center"/>
    </xf>
    <xf numFmtId="164" fontId="6" fillId="2" borderId="7" xfId="4" applyNumberFormat="1" applyFont="1" applyFill="1" applyBorder="1" applyAlignment="1">
      <alignment horizontal="center" vertical="center" wrapText="1"/>
    </xf>
    <xf numFmtId="164" fontId="6" fillId="2" borderId="15" xfId="4" applyNumberFormat="1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4" fontId="6" fillId="0" borderId="6" xfId="4" applyNumberFormat="1" applyFont="1" applyFill="1" applyBorder="1" applyAlignment="1">
      <alignment horizontal="center" vertical="center" wrapText="1"/>
    </xf>
  </cellXfs>
  <cellStyles count="13">
    <cellStyle name="bckgrnd_900" xfId="2"/>
    <cellStyle name="cntr_arm10_BldBord_900" xfId="9"/>
    <cellStyle name="cntr_arm10_Bord_900" xfId="6"/>
    <cellStyle name="cntr_arm10_BordGrey_900" xfId="3"/>
    <cellStyle name="cntr_arm10bld_900" xfId="1"/>
    <cellStyle name="cntrBtm_arm10bld_900" xfId="10"/>
    <cellStyle name="left_arm10_BordWW_900" xfId="7"/>
    <cellStyle name="left_arm10_GrBordWW_900" xfId="11"/>
    <cellStyle name="Lft_arm10_Brd_900" xfId="12"/>
    <cellStyle name="rgt_arm10_BordGrey_900" xfId="4"/>
    <cellStyle name="rgt_arm14_bld_900" xfId="5"/>
    <cellStyle name="rgt_arm14_Money_900" xf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a208.45746/2022kat-15012023ver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Տնտեսագիտական ծախսեր (2)"/>
      <sheetName val="Հաշվ.թերթիկ"/>
      <sheetName val="Եկամուտներ"/>
      <sheetName val="Գործառնական ծախսեր"/>
      <sheetName val="Տնտեսագիտական ծախսեր"/>
      <sheetName val="Դեֆիցիտ"/>
      <sheetName val="Դեֆիցիտի ծախս"/>
    </sheetNames>
    <sheetDataSet>
      <sheetData sheetId="0"/>
      <sheetData sheetId="1"/>
      <sheetData sheetId="2">
        <row r="15">
          <cell r="K15">
            <v>730208.5858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1"/>
  <sheetViews>
    <sheetView workbookViewId="0">
      <pane xSplit="2" ySplit="2" topLeftCell="D12" activePane="bottomRight" state="frozen"/>
      <selection pane="topRight" activeCell="C1" sqref="C1"/>
      <selection pane="bottomLeft" activeCell="A3" sqref="A3"/>
      <selection pane="bottomRight" activeCell="A21" sqref="A21:XFD21"/>
    </sheetView>
  </sheetViews>
  <sheetFormatPr defaultRowHeight="15" x14ac:dyDescent="0.25"/>
  <cols>
    <col min="1" max="1" width="7.140625" customWidth="1"/>
    <col min="2" max="2" width="39.42578125" customWidth="1"/>
    <col min="3" max="3" width="9" bestFit="1" customWidth="1"/>
    <col min="4" max="4" width="12" bestFit="1" customWidth="1"/>
    <col min="5" max="5" width="11.140625" bestFit="1" customWidth="1"/>
    <col min="6" max="6" width="11.28515625" bestFit="1" customWidth="1"/>
    <col min="7" max="7" width="11.28515625" customWidth="1"/>
    <col min="8" max="8" width="11.5703125" bestFit="1" customWidth="1"/>
    <col min="9" max="9" width="9.28515625" bestFit="1" customWidth="1"/>
    <col min="10" max="10" width="9.42578125" bestFit="1" customWidth="1"/>
    <col min="11" max="11" width="8.85546875" bestFit="1" customWidth="1"/>
    <col min="12" max="12" width="9" customWidth="1"/>
    <col min="13" max="13" width="9.5703125" customWidth="1"/>
  </cols>
  <sheetData>
    <row r="1" spans="1:13" ht="18" customHeight="1" thickBot="1" x14ac:dyDescent="0.3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3" ht="114.75" x14ac:dyDescent="0.25">
      <c r="A2" s="13" t="s">
        <v>4</v>
      </c>
      <c r="B2" s="13" t="s">
        <v>22</v>
      </c>
      <c r="C2" s="13" t="s">
        <v>23</v>
      </c>
      <c r="D2" s="14" t="s">
        <v>24</v>
      </c>
      <c r="E2" s="14" t="s">
        <v>25</v>
      </c>
      <c r="F2" s="14" t="s">
        <v>87</v>
      </c>
      <c r="G2" s="14" t="s">
        <v>106</v>
      </c>
      <c r="H2" s="14" t="s">
        <v>88</v>
      </c>
      <c r="I2" s="15" t="s">
        <v>91</v>
      </c>
      <c r="J2" s="15" t="s">
        <v>92</v>
      </c>
      <c r="K2" s="16" t="s">
        <v>89</v>
      </c>
      <c r="L2" s="42" t="s">
        <v>90</v>
      </c>
      <c r="M2" s="42" t="s">
        <v>107</v>
      </c>
    </row>
    <row r="3" spans="1:13" x14ac:dyDescent="0.25">
      <c r="A3" s="7">
        <v>1000</v>
      </c>
      <c r="B3" s="8" t="s">
        <v>26</v>
      </c>
      <c r="C3" s="7"/>
      <c r="D3" s="17">
        <v>1014845.0952</v>
      </c>
      <c r="E3" s="9">
        <v>915137.23239999998</v>
      </c>
      <c r="F3" s="32">
        <v>836564.84680000006</v>
      </c>
      <c r="G3" s="32">
        <f>[1]Եկամուտներ!$K$15</f>
        <v>730208.5858</v>
      </c>
      <c r="H3" s="32">
        <v>887011.72499999998</v>
      </c>
      <c r="I3" s="33">
        <f>F3/D3</f>
        <v>0.8243276247348218</v>
      </c>
      <c r="J3" s="33">
        <f>F3/E3</f>
        <v>0.91414141746376187</v>
      </c>
      <c r="K3" s="34">
        <f>F3/H3</f>
        <v>0.94312715742286279</v>
      </c>
      <c r="L3" s="43"/>
      <c r="M3" s="44"/>
    </row>
    <row r="4" spans="1:13" x14ac:dyDescent="0.25">
      <c r="A4" s="7">
        <v>1100</v>
      </c>
      <c r="B4" s="8" t="s">
        <v>27</v>
      </c>
      <c r="C4" s="7" t="s">
        <v>28</v>
      </c>
      <c r="D4" s="17">
        <v>94147.727299999999</v>
      </c>
      <c r="E4" s="9">
        <v>111792.87330000001</v>
      </c>
      <c r="F4" s="32">
        <v>112953.1544</v>
      </c>
      <c r="G4" s="32">
        <v>112953.1544</v>
      </c>
      <c r="H4" s="32">
        <v>151710.21400000001</v>
      </c>
      <c r="I4" s="33">
        <f t="shared" ref="I4:I17" si="0">F4/D4</f>
        <v>1.1997438242994103</v>
      </c>
      <c r="J4" s="33">
        <f t="shared" ref="J4:J17" si="1">F4/E4</f>
        <v>1.010378846752479</v>
      </c>
      <c r="K4" s="34">
        <f t="shared" ref="K4:K17" si="2">F4/H4</f>
        <v>0.74453229892616191</v>
      </c>
      <c r="L4" s="33">
        <f>F4/$F$3</f>
        <v>0.13502020175968982</v>
      </c>
      <c r="M4" s="33">
        <f>G4/$G$3</f>
        <v>0.15468614940517453</v>
      </c>
    </row>
    <row r="5" spans="1:13" x14ac:dyDescent="0.25">
      <c r="A5" s="7">
        <v>1110</v>
      </c>
      <c r="B5" s="8" t="s">
        <v>29</v>
      </c>
      <c r="C5" s="7" t="s">
        <v>30</v>
      </c>
      <c r="D5" s="17">
        <v>9459.9259999999995</v>
      </c>
      <c r="E5" s="9">
        <v>10994.236999999999</v>
      </c>
      <c r="F5" s="32">
        <v>11585.3894</v>
      </c>
      <c r="G5" s="32">
        <v>11585.3894</v>
      </c>
      <c r="H5" s="32">
        <v>49450</v>
      </c>
      <c r="I5" s="33">
        <f t="shared" si="0"/>
        <v>1.2246807638875823</v>
      </c>
      <c r="J5" s="33">
        <f t="shared" si="1"/>
        <v>1.0537692974964976</v>
      </c>
      <c r="K5" s="34">
        <f t="shared" si="2"/>
        <v>0.23428492214357938</v>
      </c>
      <c r="L5" s="33"/>
      <c r="M5" s="44"/>
    </row>
    <row r="6" spans="1:13" x14ac:dyDescent="0.25">
      <c r="A6" s="7">
        <v>1120</v>
      </c>
      <c r="B6" s="8" t="s">
        <v>31</v>
      </c>
      <c r="C6" s="7" t="s">
        <v>32</v>
      </c>
      <c r="D6" s="17">
        <v>71607.501300000004</v>
      </c>
      <c r="E6" s="9">
        <v>84118.253299999997</v>
      </c>
      <c r="F6" s="32">
        <v>83480.547000000006</v>
      </c>
      <c r="G6" s="32">
        <v>83480.547000000006</v>
      </c>
      <c r="H6" s="32">
        <v>86683.214000000007</v>
      </c>
      <c r="I6" s="33">
        <f t="shared" si="0"/>
        <v>1.1658072895220546</v>
      </c>
      <c r="J6" s="33">
        <f t="shared" si="1"/>
        <v>0.99241893079108923</v>
      </c>
      <c r="K6" s="34">
        <f t="shared" si="2"/>
        <v>0.96305320428012742</v>
      </c>
      <c r="L6" s="33"/>
      <c r="M6" s="44"/>
    </row>
    <row r="7" spans="1:13" x14ac:dyDescent="0.25">
      <c r="A7" s="7">
        <v>1130</v>
      </c>
      <c r="B7" s="8" t="s">
        <v>33</v>
      </c>
      <c r="C7" s="7" t="s">
        <v>34</v>
      </c>
      <c r="D7" s="17">
        <v>10118.5</v>
      </c>
      <c r="E7" s="9">
        <v>12772.282999999999</v>
      </c>
      <c r="F7" s="32">
        <v>14024.518</v>
      </c>
      <c r="G7" s="32">
        <v>14024.518</v>
      </c>
      <c r="H7" s="32">
        <v>11977</v>
      </c>
      <c r="I7" s="33">
        <f t="shared" si="0"/>
        <v>1.3860273755991501</v>
      </c>
      <c r="J7" s="33">
        <f t="shared" si="1"/>
        <v>1.0980431611169279</v>
      </c>
      <c r="K7" s="34">
        <f t="shared" si="2"/>
        <v>1.1709541621441095</v>
      </c>
      <c r="L7" s="33"/>
      <c r="M7" s="44"/>
    </row>
    <row r="8" spans="1:13" ht="28.5" x14ac:dyDescent="0.25">
      <c r="A8" s="7">
        <v>1140</v>
      </c>
      <c r="B8" s="8" t="s">
        <v>35</v>
      </c>
      <c r="C8" s="7" t="s">
        <v>36</v>
      </c>
      <c r="D8" s="17">
        <v>2961.8</v>
      </c>
      <c r="E8" s="9">
        <v>3908.1</v>
      </c>
      <c r="F8" s="32">
        <v>3862.7</v>
      </c>
      <c r="G8" s="32">
        <v>3862.7</v>
      </c>
      <c r="H8" s="32">
        <v>3600</v>
      </c>
      <c r="I8" s="33">
        <f t="shared" si="0"/>
        <v>1.3041731379566479</v>
      </c>
      <c r="J8" s="33">
        <f t="shared" si="1"/>
        <v>0.98838310176300503</v>
      </c>
      <c r="K8" s="34">
        <f t="shared" si="2"/>
        <v>1.0729722222222222</v>
      </c>
      <c r="L8" s="33"/>
      <c r="M8" s="44"/>
    </row>
    <row r="9" spans="1:13" x14ac:dyDescent="0.25">
      <c r="A9" s="7">
        <v>1200</v>
      </c>
      <c r="B9" s="8" t="s">
        <v>37</v>
      </c>
      <c r="C9" s="7" t="s">
        <v>38</v>
      </c>
      <c r="D9" s="17">
        <v>526431.19499999995</v>
      </c>
      <c r="E9" s="9">
        <v>586409.43700000003</v>
      </c>
      <c r="F9" s="46">
        <v>462603.90600000002</v>
      </c>
      <c r="G9" s="32">
        <v>370887.6</v>
      </c>
      <c r="H9" s="32">
        <v>508189.272</v>
      </c>
      <c r="I9" s="33">
        <f t="shared" si="0"/>
        <v>0.87875473640957025</v>
      </c>
      <c r="J9" s="33">
        <f t="shared" si="1"/>
        <v>0.78887527521150724</v>
      </c>
      <c r="K9" s="34">
        <f t="shared" si="2"/>
        <v>0.91029844880314592</v>
      </c>
      <c r="L9" s="33">
        <f>F9/$F$3</f>
        <v>0.55298033113575962</v>
      </c>
      <c r="M9" s="33">
        <f>G9/$G$3</f>
        <v>0.50792007545852658</v>
      </c>
    </row>
    <row r="10" spans="1:13" x14ac:dyDescent="0.25">
      <c r="A10" s="7">
        <v>1300</v>
      </c>
      <c r="B10" s="8" t="s">
        <v>39</v>
      </c>
      <c r="C10" s="7" t="s">
        <v>40</v>
      </c>
      <c r="D10" s="17">
        <v>394266.17290000001</v>
      </c>
      <c r="E10" s="9">
        <v>216934.9221</v>
      </c>
      <c r="F10" s="32">
        <v>261007.78640000001</v>
      </c>
      <c r="G10" s="32">
        <v>246367.78640000001</v>
      </c>
      <c r="H10" s="32">
        <v>227112.239</v>
      </c>
      <c r="I10" s="33">
        <f t="shared" si="0"/>
        <v>0.66200908000849701</v>
      </c>
      <c r="J10" s="33">
        <f t="shared" si="1"/>
        <v>1.2031616849576845</v>
      </c>
      <c r="K10" s="34">
        <f t="shared" si="2"/>
        <v>1.1492457982416351</v>
      </c>
      <c r="L10" s="33">
        <f>F10/$F$3</f>
        <v>0.31199946710455057</v>
      </c>
      <c r="M10" s="33">
        <f>G10/$G$3</f>
        <v>0.33739371351007197</v>
      </c>
    </row>
    <row r="11" spans="1:13" ht="28.5" x14ac:dyDescent="0.25">
      <c r="A11" s="7">
        <v>1330</v>
      </c>
      <c r="B11" s="8" t="s">
        <v>41</v>
      </c>
      <c r="C11" s="7" t="s">
        <v>42</v>
      </c>
      <c r="D11" s="17">
        <v>69751.6443</v>
      </c>
      <c r="E11" s="9">
        <v>81955.169599999994</v>
      </c>
      <c r="F11" s="32">
        <v>98179.922099999996</v>
      </c>
      <c r="G11" s="32">
        <v>98179.922099999996</v>
      </c>
      <c r="H11" s="32">
        <v>84200</v>
      </c>
      <c r="I11" s="33">
        <f t="shared" si="0"/>
        <v>1.4075642672698971</v>
      </c>
      <c r="J11" s="33">
        <f t="shared" si="1"/>
        <v>1.1979710685633187</v>
      </c>
      <c r="K11" s="34">
        <f t="shared" si="2"/>
        <v>1.1660323289786223</v>
      </c>
      <c r="L11" s="33"/>
      <c r="M11" s="44"/>
    </row>
    <row r="12" spans="1:13" ht="42.75" x14ac:dyDescent="0.25">
      <c r="A12" s="7">
        <v>1340</v>
      </c>
      <c r="B12" s="8" t="s">
        <v>43</v>
      </c>
      <c r="C12" s="7" t="s">
        <v>44</v>
      </c>
      <c r="D12" s="17">
        <v>5474.3</v>
      </c>
      <c r="E12" s="9">
        <v>4895.1000000000004</v>
      </c>
      <c r="F12" s="32">
        <v>1900.3</v>
      </c>
      <c r="G12" s="32">
        <v>1900.3</v>
      </c>
      <c r="H12" s="32">
        <v>1999</v>
      </c>
      <c r="I12" s="33">
        <f t="shared" si="0"/>
        <v>0.34713114005443618</v>
      </c>
      <c r="J12" s="33">
        <f t="shared" si="1"/>
        <v>0.38820453106167391</v>
      </c>
      <c r="K12" s="34">
        <f t="shared" si="2"/>
        <v>0.9506253126563281</v>
      </c>
      <c r="L12" s="33"/>
      <c r="M12" s="45"/>
    </row>
    <row r="13" spans="1:13" x14ac:dyDescent="0.25">
      <c r="A13" s="7">
        <v>1350</v>
      </c>
      <c r="B13" s="8" t="s">
        <v>45</v>
      </c>
      <c r="C13" s="7" t="s">
        <v>46</v>
      </c>
      <c r="D13" s="17">
        <v>58054.861600000004</v>
      </c>
      <c r="E13" s="9">
        <v>67954.347500000003</v>
      </c>
      <c r="F13" s="32">
        <v>87817.219299999997</v>
      </c>
      <c r="G13" s="32">
        <v>87817.219299999997</v>
      </c>
      <c r="H13" s="32">
        <v>80310</v>
      </c>
      <c r="I13" s="33">
        <f t="shared" si="0"/>
        <v>1.5126591792615691</v>
      </c>
      <c r="J13" s="33">
        <f t="shared" si="1"/>
        <v>1.2922972926787355</v>
      </c>
      <c r="K13" s="34">
        <f t="shared" si="2"/>
        <v>1.0934780139459594</v>
      </c>
      <c r="L13" s="33"/>
      <c r="M13" s="44"/>
    </row>
    <row r="14" spans="1:13" ht="28.5" x14ac:dyDescent="0.25">
      <c r="A14" s="7">
        <v>1360</v>
      </c>
      <c r="B14" s="8" t="s">
        <v>47</v>
      </c>
      <c r="C14" s="7" t="s">
        <v>48</v>
      </c>
      <c r="D14" s="17">
        <v>709.88900000000001</v>
      </c>
      <c r="E14" s="9">
        <v>1002.37</v>
      </c>
      <c r="F14" s="32">
        <v>3560.415</v>
      </c>
      <c r="G14" s="32">
        <v>3560.415</v>
      </c>
      <c r="H14" s="32">
        <v>1000</v>
      </c>
      <c r="I14" s="33">
        <f t="shared" si="0"/>
        <v>5.0154531201356827</v>
      </c>
      <c r="J14" s="33">
        <f t="shared" si="1"/>
        <v>3.5519967676606443</v>
      </c>
      <c r="K14" s="34">
        <f t="shared" si="2"/>
        <v>3.5604149999999999</v>
      </c>
      <c r="L14" s="33"/>
      <c r="M14" s="44"/>
    </row>
    <row r="15" spans="1:13" ht="28.5" x14ac:dyDescent="0.25">
      <c r="A15" s="7">
        <v>1370</v>
      </c>
      <c r="B15" s="8" t="s">
        <v>49</v>
      </c>
      <c r="C15" s="7" t="s">
        <v>50</v>
      </c>
      <c r="D15" s="17">
        <v>62145.375999999997</v>
      </c>
      <c r="E15" s="9">
        <v>42914.925000000003</v>
      </c>
      <c r="F15" s="32">
        <v>33748.408000000003</v>
      </c>
      <c r="G15" s="32">
        <v>33748.408000000003</v>
      </c>
      <c r="H15" s="32">
        <v>36000</v>
      </c>
      <c r="I15" s="33">
        <f t="shared" si="0"/>
        <v>0.54305581802256708</v>
      </c>
      <c r="J15" s="33">
        <f t="shared" si="1"/>
        <v>0.78640258604669588</v>
      </c>
      <c r="K15" s="34">
        <f t="shared" si="2"/>
        <v>0.93745577777777789</v>
      </c>
      <c r="L15" s="33"/>
      <c r="M15" s="44"/>
    </row>
    <row r="16" spans="1:13" ht="28.5" x14ac:dyDescent="0.25">
      <c r="A16" s="7">
        <v>1380</v>
      </c>
      <c r="B16" s="8" t="s">
        <v>51</v>
      </c>
      <c r="C16" s="7" t="s">
        <v>52</v>
      </c>
      <c r="D16" s="35">
        <v>183824.39199999999</v>
      </c>
      <c r="E16" s="36">
        <v>3327.5</v>
      </c>
      <c r="F16" s="37">
        <v>14640</v>
      </c>
      <c r="G16" s="37"/>
      <c r="H16" s="37">
        <v>9003.2389999999996</v>
      </c>
      <c r="I16" s="38">
        <f t="shared" si="0"/>
        <v>7.9641226285138492E-2</v>
      </c>
      <c r="J16" s="38">
        <f>F16/E16</f>
        <v>4.3996994740796396</v>
      </c>
      <c r="K16" s="34">
        <f t="shared" si="2"/>
        <v>1.626081458017498</v>
      </c>
      <c r="L16" s="33"/>
      <c r="M16" s="44"/>
    </row>
    <row r="17" spans="1:13" x14ac:dyDescent="0.25">
      <c r="A17" s="7">
        <v>1390</v>
      </c>
      <c r="B17" s="8" t="s">
        <v>53</v>
      </c>
      <c r="C17" s="7" t="s">
        <v>54</v>
      </c>
      <c r="D17" s="39">
        <v>14305.71</v>
      </c>
      <c r="E17" s="31">
        <v>14885.51</v>
      </c>
      <c r="F17" s="40">
        <v>21161.522000000001</v>
      </c>
      <c r="G17" s="40">
        <v>21161.522000000001</v>
      </c>
      <c r="H17" s="32">
        <v>14600</v>
      </c>
      <c r="I17" s="33">
        <f t="shared" si="0"/>
        <v>1.4792360532962014</v>
      </c>
      <c r="J17" s="33">
        <f t="shared" si="1"/>
        <v>1.4216188763435045</v>
      </c>
      <c r="K17" s="41">
        <f t="shared" si="2"/>
        <v>1.4494193150684933</v>
      </c>
      <c r="L17" s="33"/>
      <c r="M17" s="44"/>
    </row>
    <row r="21" spans="1:13" ht="16.5" x14ac:dyDescent="0.3">
      <c r="B21" s="47" t="s">
        <v>109</v>
      </c>
      <c r="F21" s="50" t="s">
        <v>108</v>
      </c>
      <c r="G21" s="50"/>
      <c r="H21" s="50"/>
      <c r="I21" s="50"/>
      <c r="J21" s="50"/>
    </row>
  </sheetData>
  <mergeCells count="2">
    <mergeCell ref="A1:L1"/>
    <mergeCell ref="F21:J21"/>
  </mergeCells>
  <pageMargins left="0.2" right="0.2" top="0.32" bottom="0.75" header="0.17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17"/>
  <sheetViews>
    <sheetView topLeftCell="A10" workbookViewId="0">
      <selection activeCell="A17" sqref="A17:XFD17"/>
    </sheetView>
  </sheetViews>
  <sheetFormatPr defaultRowHeight="15" x14ac:dyDescent="0.25"/>
  <cols>
    <col min="1" max="1" width="6.140625" bestFit="1" customWidth="1"/>
    <col min="2" max="2" width="44.28515625" customWidth="1"/>
    <col min="3" max="3" width="9" bestFit="1" customWidth="1"/>
    <col min="4" max="6" width="14" customWidth="1"/>
    <col min="7" max="7" width="11.28515625" customWidth="1"/>
    <col min="8" max="8" width="10.5703125" customWidth="1"/>
    <col min="9" max="9" width="9.28515625" customWidth="1"/>
    <col min="10" max="10" width="8.7109375" customWidth="1"/>
  </cols>
  <sheetData>
    <row r="1" spans="1:10" ht="17.25" x14ac:dyDescent="0.3">
      <c r="A1" s="48" t="s">
        <v>21</v>
      </c>
      <c r="B1" s="48"/>
      <c r="C1" s="48"/>
      <c r="D1" s="48"/>
      <c r="E1" s="48"/>
      <c r="F1" s="48"/>
      <c r="G1" s="48"/>
      <c r="H1" s="48"/>
      <c r="I1" s="49"/>
      <c r="J1" s="19"/>
    </row>
    <row r="2" spans="1:10" ht="54" x14ac:dyDescent="0.25">
      <c r="A2" s="20" t="s">
        <v>4</v>
      </c>
      <c r="B2" s="20" t="s">
        <v>22</v>
      </c>
      <c r="C2" s="20" t="s">
        <v>23</v>
      </c>
      <c r="D2" s="14" t="s">
        <v>25</v>
      </c>
      <c r="E2" s="14" t="s">
        <v>94</v>
      </c>
      <c r="F2" s="14" t="s">
        <v>95</v>
      </c>
      <c r="G2" s="15" t="s">
        <v>96</v>
      </c>
      <c r="H2" s="15" t="s">
        <v>89</v>
      </c>
      <c r="I2" s="51" t="s">
        <v>97</v>
      </c>
      <c r="J2" s="51"/>
    </row>
    <row r="3" spans="1:10" x14ac:dyDescent="0.25">
      <c r="A3" s="21">
        <v>1</v>
      </c>
      <c r="B3" s="21">
        <v>2</v>
      </c>
      <c r="C3" s="21">
        <v>3</v>
      </c>
      <c r="D3" s="21">
        <v>6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</row>
    <row r="4" spans="1:10" ht="37.5" customHeight="1" x14ac:dyDescent="0.25">
      <c r="A4" s="7">
        <v>1000</v>
      </c>
      <c r="B4" s="8" t="s">
        <v>55</v>
      </c>
      <c r="C4" s="7"/>
      <c r="D4" s="22">
        <f>D5+D10</f>
        <v>277590.27040000004</v>
      </c>
      <c r="E4" s="22">
        <f>E5+E10</f>
        <v>331820.21400000004</v>
      </c>
      <c r="F4" s="22">
        <f>F5+F10</f>
        <v>323672.2328</v>
      </c>
      <c r="G4" s="18">
        <f>F4/D4</f>
        <v>1.166007123857753</v>
      </c>
      <c r="H4" s="18">
        <f>F4/E4</f>
        <v>0.97544459060592359</v>
      </c>
      <c r="I4" s="23">
        <v>1</v>
      </c>
      <c r="J4" s="23">
        <v>1</v>
      </c>
    </row>
    <row r="5" spans="1:10" ht="37.5" customHeight="1" x14ac:dyDescent="0.25">
      <c r="A5" s="7">
        <v>1100</v>
      </c>
      <c r="B5" s="8" t="s">
        <v>27</v>
      </c>
      <c r="C5" s="7" t="s">
        <v>28</v>
      </c>
      <c r="D5" s="22">
        <v>111792.87330000001</v>
      </c>
      <c r="E5" s="22">
        <f>SUM(E6:E9)</f>
        <v>151710.21400000001</v>
      </c>
      <c r="F5" s="22">
        <f>SUM(F6:F9)</f>
        <v>112953.1544</v>
      </c>
      <c r="G5" s="18">
        <f t="shared" ref="G5:G14" si="0">F5/D5</f>
        <v>1.010378846752479</v>
      </c>
      <c r="H5" s="18">
        <f t="shared" ref="H5:H14" si="1">F5/E5</f>
        <v>0.74453229892616191</v>
      </c>
      <c r="I5" s="24">
        <f>D5/$D$4</f>
        <v>0.40272619475786925</v>
      </c>
      <c r="J5" s="25">
        <f>F5/$F$4</f>
        <v>0.34897387836723942</v>
      </c>
    </row>
    <row r="6" spans="1:10" ht="37.5" customHeight="1" x14ac:dyDescent="0.25">
      <c r="A6" s="7">
        <v>1110</v>
      </c>
      <c r="B6" s="8" t="s">
        <v>29</v>
      </c>
      <c r="C6" s="7" t="s">
        <v>30</v>
      </c>
      <c r="D6" s="22">
        <v>10994.236999999999</v>
      </c>
      <c r="E6" s="22">
        <v>49450</v>
      </c>
      <c r="F6" s="22">
        <v>11585.3894</v>
      </c>
      <c r="G6" s="18">
        <f t="shared" si="0"/>
        <v>1.0537692974964976</v>
      </c>
      <c r="H6" s="18">
        <f t="shared" si="1"/>
        <v>0.23428492214357938</v>
      </c>
      <c r="I6" s="24">
        <f t="shared" ref="I6:I14" si="2">D6/$D$4</f>
        <v>3.9605988294033515E-2</v>
      </c>
      <c r="J6" s="25">
        <f>F6/$F$4</f>
        <v>3.5793584453562677E-2</v>
      </c>
    </row>
    <row r="7" spans="1:10" ht="37.5" customHeight="1" x14ac:dyDescent="0.25">
      <c r="A7" s="7">
        <v>1120</v>
      </c>
      <c r="B7" s="8" t="s">
        <v>31</v>
      </c>
      <c r="C7" s="7" t="s">
        <v>32</v>
      </c>
      <c r="D7" s="22">
        <v>84118.253299999997</v>
      </c>
      <c r="E7" s="22">
        <v>86683.214000000007</v>
      </c>
      <c r="F7" s="22">
        <v>83480.547000000006</v>
      </c>
      <c r="G7" s="18">
        <f t="shared" si="0"/>
        <v>0.99241893079108923</v>
      </c>
      <c r="H7" s="18">
        <f t="shared" si="1"/>
        <v>0.96305320428012742</v>
      </c>
      <c r="I7" s="24">
        <f t="shared" si="2"/>
        <v>0.30303026535760019</v>
      </c>
      <c r="J7" s="25">
        <f t="shared" ref="J7:J14" si="3">F7/$F$4</f>
        <v>0.25791692502576641</v>
      </c>
    </row>
    <row r="8" spans="1:10" ht="37.5" customHeight="1" x14ac:dyDescent="0.25">
      <c r="A8" s="7">
        <v>1130</v>
      </c>
      <c r="B8" s="8" t="s">
        <v>33</v>
      </c>
      <c r="C8" s="7" t="s">
        <v>34</v>
      </c>
      <c r="D8" s="22">
        <v>12772.282999999999</v>
      </c>
      <c r="E8" s="22">
        <v>11977</v>
      </c>
      <c r="F8" s="22">
        <v>14024.518</v>
      </c>
      <c r="G8" s="18">
        <f t="shared" si="0"/>
        <v>1.0980431611169279</v>
      </c>
      <c r="H8" s="18">
        <f t="shared" si="1"/>
        <v>1.1709541621441095</v>
      </c>
      <c r="I8" s="24">
        <f t="shared" si="2"/>
        <v>4.6011277634462791E-2</v>
      </c>
      <c r="J8" s="25">
        <f t="shared" si="3"/>
        <v>4.3329382562964175E-2</v>
      </c>
    </row>
    <row r="9" spans="1:10" ht="37.5" customHeight="1" x14ac:dyDescent="0.25">
      <c r="A9" s="7">
        <v>1140</v>
      </c>
      <c r="B9" s="8" t="s">
        <v>35</v>
      </c>
      <c r="C9" s="7" t="s">
        <v>36</v>
      </c>
      <c r="D9" s="22">
        <v>3908.1</v>
      </c>
      <c r="E9" s="22">
        <v>3600</v>
      </c>
      <c r="F9" s="22">
        <v>3862.7</v>
      </c>
      <c r="G9" s="18">
        <f t="shared" si="0"/>
        <v>0.98838310176300503</v>
      </c>
      <c r="H9" s="18">
        <f t="shared" si="1"/>
        <v>1.0729722222222222</v>
      </c>
      <c r="I9" s="24">
        <f t="shared" si="2"/>
        <v>1.4078663471772746E-2</v>
      </c>
      <c r="J9" s="25">
        <f t="shared" si="3"/>
        <v>1.193398632494619E-2</v>
      </c>
    </row>
    <row r="10" spans="1:10" ht="37.5" customHeight="1" x14ac:dyDescent="0.25">
      <c r="A10" s="7">
        <v>1300</v>
      </c>
      <c r="B10" s="8" t="s">
        <v>39</v>
      </c>
      <c r="C10" s="7" t="s">
        <v>40</v>
      </c>
      <c r="D10" s="22">
        <v>165797.3971</v>
      </c>
      <c r="E10" s="22">
        <f>SUM(E11:E14)</f>
        <v>180110</v>
      </c>
      <c r="F10" s="22">
        <f>SUM(F11:F14)</f>
        <v>210719.0784</v>
      </c>
      <c r="G10" s="18">
        <f t="shared" si="0"/>
        <v>1.2709432239934724</v>
      </c>
      <c r="H10" s="18">
        <f t="shared" si="1"/>
        <v>1.1699465793126422</v>
      </c>
      <c r="I10" s="24">
        <f t="shared" si="2"/>
        <v>0.59727380524213058</v>
      </c>
      <c r="J10" s="25">
        <f t="shared" si="3"/>
        <v>0.65102612163276063</v>
      </c>
    </row>
    <row r="11" spans="1:10" ht="37.5" customHeight="1" x14ac:dyDescent="0.25">
      <c r="A11" s="7">
        <v>1330</v>
      </c>
      <c r="B11" s="8" t="s">
        <v>41</v>
      </c>
      <c r="C11" s="7" t="s">
        <v>42</v>
      </c>
      <c r="D11" s="22">
        <v>81955.169599999994</v>
      </c>
      <c r="E11" s="22">
        <v>84200</v>
      </c>
      <c r="F11" s="22">
        <v>98179.922099999996</v>
      </c>
      <c r="G11" s="18">
        <f t="shared" si="0"/>
        <v>1.1979710685633187</v>
      </c>
      <c r="H11" s="18">
        <f t="shared" si="1"/>
        <v>1.1660323289786223</v>
      </c>
      <c r="I11" s="24">
        <f t="shared" si="2"/>
        <v>0.29523790398670968</v>
      </c>
      <c r="J11" s="25">
        <f t="shared" si="3"/>
        <v>0.30333130911685668</v>
      </c>
    </row>
    <row r="12" spans="1:10" ht="37.5" customHeight="1" x14ac:dyDescent="0.25">
      <c r="A12" s="7">
        <v>1350</v>
      </c>
      <c r="B12" s="8" t="s">
        <v>45</v>
      </c>
      <c r="C12" s="7" t="s">
        <v>46</v>
      </c>
      <c r="D12" s="22">
        <v>67954.347500000003</v>
      </c>
      <c r="E12" s="22">
        <v>80310</v>
      </c>
      <c r="F12" s="22">
        <v>87817.219299999997</v>
      </c>
      <c r="G12" s="18">
        <f t="shared" si="0"/>
        <v>1.2922972926787355</v>
      </c>
      <c r="H12" s="18">
        <f t="shared" si="1"/>
        <v>1.0934780139459594</v>
      </c>
      <c r="I12" s="24">
        <f t="shared" si="2"/>
        <v>0.24480089810813482</v>
      </c>
      <c r="J12" s="25">
        <f t="shared" si="3"/>
        <v>0.27131527020503809</v>
      </c>
    </row>
    <row r="13" spans="1:10" ht="37.5" customHeight="1" x14ac:dyDescent="0.25">
      <c r="A13" s="7">
        <v>1360</v>
      </c>
      <c r="B13" s="8" t="s">
        <v>47</v>
      </c>
      <c r="C13" s="7" t="s">
        <v>48</v>
      </c>
      <c r="D13" s="22">
        <v>1002.37</v>
      </c>
      <c r="E13" s="22">
        <v>1000</v>
      </c>
      <c r="F13" s="22">
        <v>3560.415</v>
      </c>
      <c r="G13" s="18">
        <f t="shared" si="0"/>
        <v>3.5519967676606443</v>
      </c>
      <c r="H13" s="18">
        <f t="shared" si="1"/>
        <v>3.5604149999999999</v>
      </c>
      <c r="I13" s="24">
        <f t="shared" si="2"/>
        <v>3.6109695003200657E-3</v>
      </c>
      <c r="J13" s="25">
        <f t="shared" si="3"/>
        <v>1.1000063147832679E-2</v>
      </c>
    </row>
    <row r="14" spans="1:10" ht="37.5" customHeight="1" x14ac:dyDescent="0.25">
      <c r="A14" s="7">
        <v>1390</v>
      </c>
      <c r="B14" s="8" t="s">
        <v>53</v>
      </c>
      <c r="C14" s="7" t="s">
        <v>54</v>
      </c>
      <c r="D14" s="22">
        <v>14885.51</v>
      </c>
      <c r="E14" s="22">
        <v>14600</v>
      </c>
      <c r="F14" s="40">
        <v>21161.522000000001</v>
      </c>
      <c r="G14" s="18">
        <f t="shared" si="0"/>
        <v>1.4216188763435045</v>
      </c>
      <c r="H14" s="18">
        <f t="shared" si="1"/>
        <v>1.4494193150684933</v>
      </c>
      <c r="I14" s="24">
        <f t="shared" si="2"/>
        <v>5.3624033646966031E-2</v>
      </c>
      <c r="J14" s="25">
        <f t="shared" si="3"/>
        <v>6.5379479163033105E-2</v>
      </c>
    </row>
    <row r="17" spans="2:10" ht="16.5" x14ac:dyDescent="0.3">
      <c r="B17" s="47" t="s">
        <v>109</v>
      </c>
      <c r="F17" s="50" t="s">
        <v>108</v>
      </c>
      <c r="G17" s="50"/>
      <c r="H17" s="50"/>
      <c r="I17" s="50"/>
      <c r="J17" s="50"/>
    </row>
  </sheetData>
  <mergeCells count="3">
    <mergeCell ref="A1:I1"/>
    <mergeCell ref="I2:J2"/>
    <mergeCell ref="F17:J17"/>
  </mergeCells>
  <pageMargins left="0.2" right="0.2" top="0.31" bottom="0.32" header="0.17" footer="0.18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opLeftCell="A19" zoomScaleSheetLayoutView="100" workbookViewId="0">
      <selection activeCell="A22" sqref="A22:XFD22"/>
    </sheetView>
  </sheetViews>
  <sheetFormatPr defaultRowHeight="12.75" customHeight="1" x14ac:dyDescent="0.3"/>
  <cols>
    <col min="1" max="1" width="7.5703125" style="4" customWidth="1"/>
    <col min="2" max="2" width="40.140625" style="4" customWidth="1"/>
    <col min="3" max="3" width="12.140625" style="4" customWidth="1"/>
    <col min="4" max="4" width="12.85546875" style="4" customWidth="1"/>
    <col min="5" max="5" width="16" style="4" customWidth="1"/>
    <col min="6" max="6" width="13.140625" style="4" customWidth="1"/>
    <col min="7" max="7" width="11.28515625" style="4" customWidth="1"/>
    <col min="8" max="9" width="11.85546875" style="4" customWidth="1"/>
    <col min="10" max="245" width="9.140625" style="4"/>
    <col min="246" max="246" width="7.5703125" style="4" customWidth="1"/>
    <col min="247" max="247" width="40.140625" style="4" customWidth="1"/>
    <col min="248" max="248" width="12.140625" style="4" customWidth="1"/>
    <col min="249" max="249" width="12.85546875" style="4" customWidth="1"/>
    <col min="250" max="250" width="16" style="4" customWidth="1"/>
    <col min="251" max="251" width="13.140625" style="4" customWidth="1"/>
    <col min="252" max="252" width="11.28515625" style="4" customWidth="1"/>
    <col min="253" max="254" width="11.85546875" style="4" customWidth="1"/>
    <col min="255" max="501" width="9.140625" style="4"/>
    <col min="502" max="502" width="7.5703125" style="4" customWidth="1"/>
    <col min="503" max="503" width="40.140625" style="4" customWidth="1"/>
    <col min="504" max="504" width="12.140625" style="4" customWidth="1"/>
    <col min="505" max="505" width="12.85546875" style="4" customWidth="1"/>
    <col min="506" max="506" width="16" style="4" customWidth="1"/>
    <col min="507" max="507" width="13.140625" style="4" customWidth="1"/>
    <col min="508" max="508" width="11.28515625" style="4" customWidth="1"/>
    <col min="509" max="510" width="11.85546875" style="4" customWidth="1"/>
    <col min="511" max="757" width="9.140625" style="4"/>
    <col min="758" max="758" width="7.5703125" style="4" customWidth="1"/>
    <col min="759" max="759" width="40.140625" style="4" customWidth="1"/>
    <col min="760" max="760" width="12.140625" style="4" customWidth="1"/>
    <col min="761" max="761" width="12.85546875" style="4" customWidth="1"/>
    <col min="762" max="762" width="16" style="4" customWidth="1"/>
    <col min="763" max="763" width="13.140625" style="4" customWidth="1"/>
    <col min="764" max="764" width="11.28515625" style="4" customWidth="1"/>
    <col min="765" max="766" width="11.85546875" style="4" customWidth="1"/>
    <col min="767" max="1013" width="9.140625" style="4"/>
    <col min="1014" max="1014" width="7.5703125" style="4" customWidth="1"/>
    <col min="1015" max="1015" width="40.140625" style="4" customWidth="1"/>
    <col min="1016" max="1016" width="12.140625" style="4" customWidth="1"/>
    <col min="1017" max="1017" width="12.85546875" style="4" customWidth="1"/>
    <col min="1018" max="1018" width="16" style="4" customWidth="1"/>
    <col min="1019" max="1019" width="13.140625" style="4" customWidth="1"/>
    <col min="1020" max="1020" width="11.28515625" style="4" customWidth="1"/>
    <col min="1021" max="1022" width="11.85546875" style="4" customWidth="1"/>
    <col min="1023" max="1269" width="9.140625" style="4"/>
    <col min="1270" max="1270" width="7.5703125" style="4" customWidth="1"/>
    <col min="1271" max="1271" width="40.140625" style="4" customWidth="1"/>
    <col min="1272" max="1272" width="12.140625" style="4" customWidth="1"/>
    <col min="1273" max="1273" width="12.85546875" style="4" customWidth="1"/>
    <col min="1274" max="1274" width="16" style="4" customWidth="1"/>
    <col min="1275" max="1275" width="13.140625" style="4" customWidth="1"/>
    <col min="1276" max="1276" width="11.28515625" style="4" customWidth="1"/>
    <col min="1277" max="1278" width="11.85546875" style="4" customWidth="1"/>
    <col min="1279" max="1525" width="9.140625" style="4"/>
    <col min="1526" max="1526" width="7.5703125" style="4" customWidth="1"/>
    <col min="1527" max="1527" width="40.140625" style="4" customWidth="1"/>
    <col min="1528" max="1528" width="12.140625" style="4" customWidth="1"/>
    <col min="1529" max="1529" width="12.85546875" style="4" customWidth="1"/>
    <col min="1530" max="1530" width="16" style="4" customWidth="1"/>
    <col min="1531" max="1531" width="13.140625" style="4" customWidth="1"/>
    <col min="1532" max="1532" width="11.28515625" style="4" customWidth="1"/>
    <col min="1533" max="1534" width="11.85546875" style="4" customWidth="1"/>
    <col min="1535" max="1781" width="9.140625" style="4"/>
    <col min="1782" max="1782" width="7.5703125" style="4" customWidth="1"/>
    <col min="1783" max="1783" width="40.140625" style="4" customWidth="1"/>
    <col min="1784" max="1784" width="12.140625" style="4" customWidth="1"/>
    <col min="1785" max="1785" width="12.85546875" style="4" customWidth="1"/>
    <col min="1786" max="1786" width="16" style="4" customWidth="1"/>
    <col min="1787" max="1787" width="13.140625" style="4" customWidth="1"/>
    <col min="1788" max="1788" width="11.28515625" style="4" customWidth="1"/>
    <col min="1789" max="1790" width="11.85546875" style="4" customWidth="1"/>
    <col min="1791" max="2037" width="9.140625" style="4"/>
    <col min="2038" max="2038" width="7.5703125" style="4" customWidth="1"/>
    <col min="2039" max="2039" width="40.140625" style="4" customWidth="1"/>
    <col min="2040" max="2040" width="12.140625" style="4" customWidth="1"/>
    <col min="2041" max="2041" width="12.85546875" style="4" customWidth="1"/>
    <col min="2042" max="2042" width="16" style="4" customWidth="1"/>
    <col min="2043" max="2043" width="13.140625" style="4" customWidth="1"/>
    <col min="2044" max="2044" width="11.28515625" style="4" customWidth="1"/>
    <col min="2045" max="2046" width="11.85546875" style="4" customWidth="1"/>
    <col min="2047" max="2293" width="9.140625" style="4"/>
    <col min="2294" max="2294" width="7.5703125" style="4" customWidth="1"/>
    <col min="2295" max="2295" width="40.140625" style="4" customWidth="1"/>
    <col min="2296" max="2296" width="12.140625" style="4" customWidth="1"/>
    <col min="2297" max="2297" width="12.85546875" style="4" customWidth="1"/>
    <col min="2298" max="2298" width="16" style="4" customWidth="1"/>
    <col min="2299" max="2299" width="13.140625" style="4" customWidth="1"/>
    <col min="2300" max="2300" width="11.28515625" style="4" customWidth="1"/>
    <col min="2301" max="2302" width="11.85546875" style="4" customWidth="1"/>
    <col min="2303" max="2549" width="9.140625" style="4"/>
    <col min="2550" max="2550" width="7.5703125" style="4" customWidth="1"/>
    <col min="2551" max="2551" width="40.140625" style="4" customWidth="1"/>
    <col min="2552" max="2552" width="12.140625" style="4" customWidth="1"/>
    <col min="2553" max="2553" width="12.85546875" style="4" customWidth="1"/>
    <col min="2554" max="2554" width="16" style="4" customWidth="1"/>
    <col min="2555" max="2555" width="13.140625" style="4" customWidth="1"/>
    <col min="2556" max="2556" width="11.28515625" style="4" customWidth="1"/>
    <col min="2557" max="2558" width="11.85546875" style="4" customWidth="1"/>
    <col min="2559" max="2805" width="9.140625" style="4"/>
    <col min="2806" max="2806" width="7.5703125" style="4" customWidth="1"/>
    <col min="2807" max="2807" width="40.140625" style="4" customWidth="1"/>
    <col min="2808" max="2808" width="12.140625" style="4" customWidth="1"/>
    <col min="2809" max="2809" width="12.85546875" style="4" customWidth="1"/>
    <col min="2810" max="2810" width="16" style="4" customWidth="1"/>
    <col min="2811" max="2811" width="13.140625" style="4" customWidth="1"/>
    <col min="2812" max="2812" width="11.28515625" style="4" customWidth="1"/>
    <col min="2813" max="2814" width="11.85546875" style="4" customWidth="1"/>
    <col min="2815" max="3061" width="9.140625" style="4"/>
    <col min="3062" max="3062" width="7.5703125" style="4" customWidth="1"/>
    <col min="3063" max="3063" width="40.140625" style="4" customWidth="1"/>
    <col min="3064" max="3064" width="12.140625" style="4" customWidth="1"/>
    <col min="3065" max="3065" width="12.85546875" style="4" customWidth="1"/>
    <col min="3066" max="3066" width="16" style="4" customWidth="1"/>
    <col min="3067" max="3067" width="13.140625" style="4" customWidth="1"/>
    <col min="3068" max="3068" width="11.28515625" style="4" customWidth="1"/>
    <col min="3069" max="3070" width="11.85546875" style="4" customWidth="1"/>
    <col min="3071" max="3317" width="9.140625" style="4"/>
    <col min="3318" max="3318" width="7.5703125" style="4" customWidth="1"/>
    <col min="3319" max="3319" width="40.140625" style="4" customWidth="1"/>
    <col min="3320" max="3320" width="12.140625" style="4" customWidth="1"/>
    <col min="3321" max="3321" width="12.85546875" style="4" customWidth="1"/>
    <col min="3322" max="3322" width="16" style="4" customWidth="1"/>
    <col min="3323" max="3323" width="13.140625" style="4" customWidth="1"/>
    <col min="3324" max="3324" width="11.28515625" style="4" customWidth="1"/>
    <col min="3325" max="3326" width="11.85546875" style="4" customWidth="1"/>
    <col min="3327" max="3573" width="9.140625" style="4"/>
    <col min="3574" max="3574" width="7.5703125" style="4" customWidth="1"/>
    <col min="3575" max="3575" width="40.140625" style="4" customWidth="1"/>
    <col min="3576" max="3576" width="12.140625" style="4" customWidth="1"/>
    <col min="3577" max="3577" width="12.85546875" style="4" customWidth="1"/>
    <col min="3578" max="3578" width="16" style="4" customWidth="1"/>
    <col min="3579" max="3579" width="13.140625" style="4" customWidth="1"/>
    <col min="3580" max="3580" width="11.28515625" style="4" customWidth="1"/>
    <col min="3581" max="3582" width="11.85546875" style="4" customWidth="1"/>
    <col min="3583" max="3829" width="9.140625" style="4"/>
    <col min="3830" max="3830" width="7.5703125" style="4" customWidth="1"/>
    <col min="3831" max="3831" width="40.140625" style="4" customWidth="1"/>
    <col min="3832" max="3832" width="12.140625" style="4" customWidth="1"/>
    <col min="3833" max="3833" width="12.85546875" style="4" customWidth="1"/>
    <col min="3834" max="3834" width="16" style="4" customWidth="1"/>
    <col min="3835" max="3835" width="13.140625" style="4" customWidth="1"/>
    <col min="3836" max="3836" width="11.28515625" style="4" customWidth="1"/>
    <col min="3837" max="3838" width="11.85546875" style="4" customWidth="1"/>
    <col min="3839" max="4085" width="9.140625" style="4"/>
    <col min="4086" max="4086" width="7.5703125" style="4" customWidth="1"/>
    <col min="4087" max="4087" width="40.140625" style="4" customWidth="1"/>
    <col min="4088" max="4088" width="12.140625" style="4" customWidth="1"/>
    <col min="4089" max="4089" width="12.85546875" style="4" customWidth="1"/>
    <col min="4090" max="4090" width="16" style="4" customWidth="1"/>
    <col min="4091" max="4091" width="13.140625" style="4" customWidth="1"/>
    <col min="4092" max="4092" width="11.28515625" style="4" customWidth="1"/>
    <col min="4093" max="4094" width="11.85546875" style="4" customWidth="1"/>
    <col min="4095" max="4341" width="9.140625" style="4"/>
    <col min="4342" max="4342" width="7.5703125" style="4" customWidth="1"/>
    <col min="4343" max="4343" width="40.140625" style="4" customWidth="1"/>
    <col min="4344" max="4344" width="12.140625" style="4" customWidth="1"/>
    <col min="4345" max="4345" width="12.85546875" style="4" customWidth="1"/>
    <col min="4346" max="4346" width="16" style="4" customWidth="1"/>
    <col min="4347" max="4347" width="13.140625" style="4" customWidth="1"/>
    <col min="4348" max="4348" width="11.28515625" style="4" customWidth="1"/>
    <col min="4349" max="4350" width="11.85546875" style="4" customWidth="1"/>
    <col min="4351" max="4597" width="9.140625" style="4"/>
    <col min="4598" max="4598" width="7.5703125" style="4" customWidth="1"/>
    <col min="4599" max="4599" width="40.140625" style="4" customWidth="1"/>
    <col min="4600" max="4600" width="12.140625" style="4" customWidth="1"/>
    <col min="4601" max="4601" width="12.85546875" style="4" customWidth="1"/>
    <col min="4602" max="4602" width="16" style="4" customWidth="1"/>
    <col min="4603" max="4603" width="13.140625" style="4" customWidth="1"/>
    <col min="4604" max="4604" width="11.28515625" style="4" customWidth="1"/>
    <col min="4605" max="4606" width="11.85546875" style="4" customWidth="1"/>
    <col min="4607" max="4853" width="9.140625" style="4"/>
    <col min="4854" max="4854" width="7.5703125" style="4" customWidth="1"/>
    <col min="4855" max="4855" width="40.140625" style="4" customWidth="1"/>
    <col min="4856" max="4856" width="12.140625" style="4" customWidth="1"/>
    <col min="4857" max="4857" width="12.85546875" style="4" customWidth="1"/>
    <col min="4858" max="4858" width="16" style="4" customWidth="1"/>
    <col min="4859" max="4859" width="13.140625" style="4" customWidth="1"/>
    <col min="4860" max="4860" width="11.28515625" style="4" customWidth="1"/>
    <col min="4861" max="4862" width="11.85546875" style="4" customWidth="1"/>
    <col min="4863" max="5109" width="9.140625" style="4"/>
    <col min="5110" max="5110" width="7.5703125" style="4" customWidth="1"/>
    <col min="5111" max="5111" width="40.140625" style="4" customWidth="1"/>
    <col min="5112" max="5112" width="12.140625" style="4" customWidth="1"/>
    <col min="5113" max="5113" width="12.85546875" style="4" customWidth="1"/>
    <col min="5114" max="5114" width="16" style="4" customWidth="1"/>
    <col min="5115" max="5115" width="13.140625" style="4" customWidth="1"/>
    <col min="5116" max="5116" width="11.28515625" style="4" customWidth="1"/>
    <col min="5117" max="5118" width="11.85546875" style="4" customWidth="1"/>
    <col min="5119" max="5365" width="9.140625" style="4"/>
    <col min="5366" max="5366" width="7.5703125" style="4" customWidth="1"/>
    <col min="5367" max="5367" width="40.140625" style="4" customWidth="1"/>
    <col min="5368" max="5368" width="12.140625" style="4" customWidth="1"/>
    <col min="5369" max="5369" width="12.85546875" style="4" customWidth="1"/>
    <col min="5370" max="5370" width="16" style="4" customWidth="1"/>
    <col min="5371" max="5371" width="13.140625" style="4" customWidth="1"/>
    <col min="5372" max="5372" width="11.28515625" style="4" customWidth="1"/>
    <col min="5373" max="5374" width="11.85546875" style="4" customWidth="1"/>
    <col min="5375" max="5621" width="9.140625" style="4"/>
    <col min="5622" max="5622" width="7.5703125" style="4" customWidth="1"/>
    <col min="5623" max="5623" width="40.140625" style="4" customWidth="1"/>
    <col min="5624" max="5624" width="12.140625" style="4" customWidth="1"/>
    <col min="5625" max="5625" width="12.85546875" style="4" customWidth="1"/>
    <col min="5626" max="5626" width="16" style="4" customWidth="1"/>
    <col min="5627" max="5627" width="13.140625" style="4" customWidth="1"/>
    <col min="5628" max="5628" width="11.28515625" style="4" customWidth="1"/>
    <col min="5629" max="5630" width="11.85546875" style="4" customWidth="1"/>
    <col min="5631" max="5877" width="9.140625" style="4"/>
    <col min="5878" max="5878" width="7.5703125" style="4" customWidth="1"/>
    <col min="5879" max="5879" width="40.140625" style="4" customWidth="1"/>
    <col min="5880" max="5880" width="12.140625" style="4" customWidth="1"/>
    <col min="5881" max="5881" width="12.85546875" style="4" customWidth="1"/>
    <col min="5882" max="5882" width="16" style="4" customWidth="1"/>
    <col min="5883" max="5883" width="13.140625" style="4" customWidth="1"/>
    <col min="5884" max="5884" width="11.28515625" style="4" customWidth="1"/>
    <col min="5885" max="5886" width="11.85546875" style="4" customWidth="1"/>
    <col min="5887" max="6133" width="9.140625" style="4"/>
    <col min="6134" max="6134" width="7.5703125" style="4" customWidth="1"/>
    <col min="6135" max="6135" width="40.140625" style="4" customWidth="1"/>
    <col min="6136" max="6136" width="12.140625" style="4" customWidth="1"/>
    <col min="6137" max="6137" width="12.85546875" style="4" customWidth="1"/>
    <col min="6138" max="6138" width="16" style="4" customWidth="1"/>
    <col min="6139" max="6139" width="13.140625" style="4" customWidth="1"/>
    <col min="6140" max="6140" width="11.28515625" style="4" customWidth="1"/>
    <col min="6141" max="6142" width="11.85546875" style="4" customWidth="1"/>
    <col min="6143" max="6389" width="9.140625" style="4"/>
    <col min="6390" max="6390" width="7.5703125" style="4" customWidth="1"/>
    <col min="6391" max="6391" width="40.140625" style="4" customWidth="1"/>
    <col min="6392" max="6392" width="12.140625" style="4" customWidth="1"/>
    <col min="6393" max="6393" width="12.85546875" style="4" customWidth="1"/>
    <col min="6394" max="6394" width="16" style="4" customWidth="1"/>
    <col min="6395" max="6395" width="13.140625" style="4" customWidth="1"/>
    <col min="6396" max="6396" width="11.28515625" style="4" customWidth="1"/>
    <col min="6397" max="6398" width="11.85546875" style="4" customWidth="1"/>
    <col min="6399" max="6645" width="9.140625" style="4"/>
    <col min="6646" max="6646" width="7.5703125" style="4" customWidth="1"/>
    <col min="6647" max="6647" width="40.140625" style="4" customWidth="1"/>
    <col min="6648" max="6648" width="12.140625" style="4" customWidth="1"/>
    <col min="6649" max="6649" width="12.85546875" style="4" customWidth="1"/>
    <col min="6650" max="6650" width="16" style="4" customWidth="1"/>
    <col min="6651" max="6651" width="13.140625" style="4" customWidth="1"/>
    <col min="6652" max="6652" width="11.28515625" style="4" customWidth="1"/>
    <col min="6653" max="6654" width="11.85546875" style="4" customWidth="1"/>
    <col min="6655" max="6901" width="9.140625" style="4"/>
    <col min="6902" max="6902" width="7.5703125" style="4" customWidth="1"/>
    <col min="6903" max="6903" width="40.140625" style="4" customWidth="1"/>
    <col min="6904" max="6904" width="12.140625" style="4" customWidth="1"/>
    <col min="6905" max="6905" width="12.85546875" style="4" customWidth="1"/>
    <col min="6906" max="6906" width="16" style="4" customWidth="1"/>
    <col min="6907" max="6907" width="13.140625" style="4" customWidth="1"/>
    <col min="6908" max="6908" width="11.28515625" style="4" customWidth="1"/>
    <col min="6909" max="6910" width="11.85546875" style="4" customWidth="1"/>
    <col min="6911" max="7157" width="9.140625" style="4"/>
    <col min="7158" max="7158" width="7.5703125" style="4" customWidth="1"/>
    <col min="7159" max="7159" width="40.140625" style="4" customWidth="1"/>
    <col min="7160" max="7160" width="12.140625" style="4" customWidth="1"/>
    <col min="7161" max="7161" width="12.85546875" style="4" customWidth="1"/>
    <col min="7162" max="7162" width="16" style="4" customWidth="1"/>
    <col min="7163" max="7163" width="13.140625" style="4" customWidth="1"/>
    <col min="7164" max="7164" width="11.28515625" style="4" customWidth="1"/>
    <col min="7165" max="7166" width="11.85546875" style="4" customWidth="1"/>
    <col min="7167" max="7413" width="9.140625" style="4"/>
    <col min="7414" max="7414" width="7.5703125" style="4" customWidth="1"/>
    <col min="7415" max="7415" width="40.140625" style="4" customWidth="1"/>
    <col min="7416" max="7416" width="12.140625" style="4" customWidth="1"/>
    <col min="7417" max="7417" width="12.85546875" style="4" customWidth="1"/>
    <col min="7418" max="7418" width="16" style="4" customWidth="1"/>
    <col min="7419" max="7419" width="13.140625" style="4" customWidth="1"/>
    <col min="7420" max="7420" width="11.28515625" style="4" customWidth="1"/>
    <col min="7421" max="7422" width="11.85546875" style="4" customWidth="1"/>
    <col min="7423" max="7669" width="9.140625" style="4"/>
    <col min="7670" max="7670" width="7.5703125" style="4" customWidth="1"/>
    <col min="7671" max="7671" width="40.140625" style="4" customWidth="1"/>
    <col min="7672" max="7672" width="12.140625" style="4" customWidth="1"/>
    <col min="7673" max="7673" width="12.85546875" style="4" customWidth="1"/>
    <col min="7674" max="7674" width="16" style="4" customWidth="1"/>
    <col min="7675" max="7675" width="13.140625" style="4" customWidth="1"/>
    <col min="7676" max="7676" width="11.28515625" style="4" customWidth="1"/>
    <col min="7677" max="7678" width="11.85546875" style="4" customWidth="1"/>
    <col min="7679" max="7925" width="9.140625" style="4"/>
    <col min="7926" max="7926" width="7.5703125" style="4" customWidth="1"/>
    <col min="7927" max="7927" width="40.140625" style="4" customWidth="1"/>
    <col min="7928" max="7928" width="12.140625" style="4" customWidth="1"/>
    <col min="7929" max="7929" width="12.85546875" style="4" customWidth="1"/>
    <col min="7930" max="7930" width="16" style="4" customWidth="1"/>
    <col min="7931" max="7931" width="13.140625" style="4" customWidth="1"/>
    <col min="7932" max="7932" width="11.28515625" style="4" customWidth="1"/>
    <col min="7933" max="7934" width="11.85546875" style="4" customWidth="1"/>
    <col min="7935" max="8181" width="9.140625" style="4"/>
    <col min="8182" max="8182" width="7.5703125" style="4" customWidth="1"/>
    <col min="8183" max="8183" width="40.140625" style="4" customWidth="1"/>
    <col min="8184" max="8184" width="12.140625" style="4" customWidth="1"/>
    <col min="8185" max="8185" width="12.85546875" style="4" customWidth="1"/>
    <col min="8186" max="8186" width="16" style="4" customWidth="1"/>
    <col min="8187" max="8187" width="13.140625" style="4" customWidth="1"/>
    <col min="8188" max="8188" width="11.28515625" style="4" customWidth="1"/>
    <col min="8189" max="8190" width="11.85546875" style="4" customWidth="1"/>
    <col min="8191" max="8437" width="9.140625" style="4"/>
    <col min="8438" max="8438" width="7.5703125" style="4" customWidth="1"/>
    <col min="8439" max="8439" width="40.140625" style="4" customWidth="1"/>
    <col min="8440" max="8440" width="12.140625" style="4" customWidth="1"/>
    <col min="8441" max="8441" width="12.85546875" style="4" customWidth="1"/>
    <col min="8442" max="8442" width="16" style="4" customWidth="1"/>
    <col min="8443" max="8443" width="13.140625" style="4" customWidth="1"/>
    <col min="8444" max="8444" width="11.28515625" style="4" customWidth="1"/>
    <col min="8445" max="8446" width="11.85546875" style="4" customWidth="1"/>
    <col min="8447" max="8693" width="9.140625" style="4"/>
    <col min="8694" max="8694" width="7.5703125" style="4" customWidth="1"/>
    <col min="8695" max="8695" width="40.140625" style="4" customWidth="1"/>
    <col min="8696" max="8696" width="12.140625" style="4" customWidth="1"/>
    <col min="8697" max="8697" width="12.85546875" style="4" customWidth="1"/>
    <col min="8698" max="8698" width="16" style="4" customWidth="1"/>
    <col min="8699" max="8699" width="13.140625" style="4" customWidth="1"/>
    <col min="8700" max="8700" width="11.28515625" style="4" customWidth="1"/>
    <col min="8701" max="8702" width="11.85546875" style="4" customWidth="1"/>
    <col min="8703" max="8949" width="9.140625" style="4"/>
    <col min="8950" max="8950" width="7.5703125" style="4" customWidth="1"/>
    <col min="8951" max="8951" width="40.140625" style="4" customWidth="1"/>
    <col min="8952" max="8952" width="12.140625" style="4" customWidth="1"/>
    <col min="8953" max="8953" width="12.85546875" style="4" customWidth="1"/>
    <col min="8954" max="8954" width="16" style="4" customWidth="1"/>
    <col min="8955" max="8955" width="13.140625" style="4" customWidth="1"/>
    <col min="8956" max="8956" width="11.28515625" style="4" customWidth="1"/>
    <col min="8957" max="8958" width="11.85546875" style="4" customWidth="1"/>
    <col min="8959" max="9205" width="9.140625" style="4"/>
    <col min="9206" max="9206" width="7.5703125" style="4" customWidth="1"/>
    <col min="9207" max="9207" width="40.140625" style="4" customWidth="1"/>
    <col min="9208" max="9208" width="12.140625" style="4" customWidth="1"/>
    <col min="9209" max="9209" width="12.85546875" style="4" customWidth="1"/>
    <col min="9210" max="9210" width="16" style="4" customWidth="1"/>
    <col min="9211" max="9211" width="13.140625" style="4" customWidth="1"/>
    <col min="9212" max="9212" width="11.28515625" style="4" customWidth="1"/>
    <col min="9213" max="9214" width="11.85546875" style="4" customWidth="1"/>
    <col min="9215" max="9461" width="9.140625" style="4"/>
    <col min="9462" max="9462" width="7.5703125" style="4" customWidth="1"/>
    <col min="9463" max="9463" width="40.140625" style="4" customWidth="1"/>
    <col min="9464" max="9464" width="12.140625" style="4" customWidth="1"/>
    <col min="9465" max="9465" width="12.85546875" style="4" customWidth="1"/>
    <col min="9466" max="9466" width="16" style="4" customWidth="1"/>
    <col min="9467" max="9467" width="13.140625" style="4" customWidth="1"/>
    <col min="9468" max="9468" width="11.28515625" style="4" customWidth="1"/>
    <col min="9469" max="9470" width="11.85546875" style="4" customWidth="1"/>
    <col min="9471" max="9717" width="9.140625" style="4"/>
    <col min="9718" max="9718" width="7.5703125" style="4" customWidth="1"/>
    <col min="9719" max="9719" width="40.140625" style="4" customWidth="1"/>
    <col min="9720" max="9720" width="12.140625" style="4" customWidth="1"/>
    <col min="9721" max="9721" width="12.85546875" style="4" customWidth="1"/>
    <col min="9722" max="9722" width="16" style="4" customWidth="1"/>
    <col min="9723" max="9723" width="13.140625" style="4" customWidth="1"/>
    <col min="9724" max="9724" width="11.28515625" style="4" customWidth="1"/>
    <col min="9725" max="9726" width="11.85546875" style="4" customWidth="1"/>
    <col min="9727" max="9973" width="9.140625" style="4"/>
    <col min="9974" max="9974" width="7.5703125" style="4" customWidth="1"/>
    <col min="9975" max="9975" width="40.140625" style="4" customWidth="1"/>
    <col min="9976" max="9976" width="12.140625" style="4" customWidth="1"/>
    <col min="9977" max="9977" width="12.85546875" style="4" customWidth="1"/>
    <col min="9978" max="9978" width="16" style="4" customWidth="1"/>
    <col min="9979" max="9979" width="13.140625" style="4" customWidth="1"/>
    <col min="9980" max="9980" width="11.28515625" style="4" customWidth="1"/>
    <col min="9981" max="9982" width="11.85546875" style="4" customWidth="1"/>
    <col min="9983" max="10229" width="9.140625" style="4"/>
    <col min="10230" max="10230" width="7.5703125" style="4" customWidth="1"/>
    <col min="10231" max="10231" width="40.140625" style="4" customWidth="1"/>
    <col min="10232" max="10232" width="12.140625" style="4" customWidth="1"/>
    <col min="10233" max="10233" width="12.85546875" style="4" customWidth="1"/>
    <col min="10234" max="10234" width="16" style="4" customWidth="1"/>
    <col min="10235" max="10235" width="13.140625" style="4" customWidth="1"/>
    <col min="10236" max="10236" width="11.28515625" style="4" customWidth="1"/>
    <col min="10237" max="10238" width="11.85546875" style="4" customWidth="1"/>
    <col min="10239" max="10485" width="9.140625" style="4"/>
    <col min="10486" max="10486" width="7.5703125" style="4" customWidth="1"/>
    <col min="10487" max="10487" width="40.140625" style="4" customWidth="1"/>
    <col min="10488" max="10488" width="12.140625" style="4" customWidth="1"/>
    <col min="10489" max="10489" width="12.85546875" style="4" customWidth="1"/>
    <col min="10490" max="10490" width="16" style="4" customWidth="1"/>
    <col min="10491" max="10491" width="13.140625" style="4" customWidth="1"/>
    <col min="10492" max="10492" width="11.28515625" style="4" customWidth="1"/>
    <col min="10493" max="10494" width="11.85546875" style="4" customWidth="1"/>
    <col min="10495" max="10741" width="9.140625" style="4"/>
    <col min="10742" max="10742" width="7.5703125" style="4" customWidth="1"/>
    <col min="10743" max="10743" width="40.140625" style="4" customWidth="1"/>
    <col min="10744" max="10744" width="12.140625" style="4" customWidth="1"/>
    <col min="10745" max="10745" width="12.85546875" style="4" customWidth="1"/>
    <col min="10746" max="10746" width="16" style="4" customWidth="1"/>
    <col min="10747" max="10747" width="13.140625" style="4" customWidth="1"/>
    <col min="10748" max="10748" width="11.28515625" style="4" customWidth="1"/>
    <col min="10749" max="10750" width="11.85546875" style="4" customWidth="1"/>
    <col min="10751" max="10997" width="9.140625" style="4"/>
    <col min="10998" max="10998" width="7.5703125" style="4" customWidth="1"/>
    <col min="10999" max="10999" width="40.140625" style="4" customWidth="1"/>
    <col min="11000" max="11000" width="12.140625" style="4" customWidth="1"/>
    <col min="11001" max="11001" width="12.85546875" style="4" customWidth="1"/>
    <col min="11002" max="11002" width="16" style="4" customWidth="1"/>
    <col min="11003" max="11003" width="13.140625" style="4" customWidth="1"/>
    <col min="11004" max="11004" width="11.28515625" style="4" customWidth="1"/>
    <col min="11005" max="11006" width="11.85546875" style="4" customWidth="1"/>
    <col min="11007" max="11253" width="9.140625" style="4"/>
    <col min="11254" max="11254" width="7.5703125" style="4" customWidth="1"/>
    <col min="11255" max="11255" width="40.140625" style="4" customWidth="1"/>
    <col min="11256" max="11256" width="12.140625" style="4" customWidth="1"/>
    <col min="11257" max="11257" width="12.85546875" style="4" customWidth="1"/>
    <col min="11258" max="11258" width="16" style="4" customWidth="1"/>
    <col min="11259" max="11259" width="13.140625" style="4" customWidth="1"/>
    <col min="11260" max="11260" width="11.28515625" style="4" customWidth="1"/>
    <col min="11261" max="11262" width="11.85546875" style="4" customWidth="1"/>
    <col min="11263" max="11509" width="9.140625" style="4"/>
    <col min="11510" max="11510" width="7.5703125" style="4" customWidth="1"/>
    <col min="11511" max="11511" width="40.140625" style="4" customWidth="1"/>
    <col min="11512" max="11512" width="12.140625" style="4" customWidth="1"/>
    <col min="11513" max="11513" width="12.85546875" style="4" customWidth="1"/>
    <col min="11514" max="11514" width="16" style="4" customWidth="1"/>
    <col min="11515" max="11515" width="13.140625" style="4" customWidth="1"/>
    <col min="11516" max="11516" width="11.28515625" style="4" customWidth="1"/>
    <col min="11517" max="11518" width="11.85546875" style="4" customWidth="1"/>
    <col min="11519" max="11765" width="9.140625" style="4"/>
    <col min="11766" max="11766" width="7.5703125" style="4" customWidth="1"/>
    <col min="11767" max="11767" width="40.140625" style="4" customWidth="1"/>
    <col min="11768" max="11768" width="12.140625" style="4" customWidth="1"/>
    <col min="11769" max="11769" width="12.85546875" style="4" customWidth="1"/>
    <col min="11770" max="11770" width="16" style="4" customWidth="1"/>
    <col min="11771" max="11771" width="13.140625" style="4" customWidth="1"/>
    <col min="11772" max="11772" width="11.28515625" style="4" customWidth="1"/>
    <col min="11773" max="11774" width="11.85546875" style="4" customWidth="1"/>
    <col min="11775" max="12021" width="9.140625" style="4"/>
    <col min="12022" max="12022" width="7.5703125" style="4" customWidth="1"/>
    <col min="12023" max="12023" width="40.140625" style="4" customWidth="1"/>
    <col min="12024" max="12024" width="12.140625" style="4" customWidth="1"/>
    <col min="12025" max="12025" width="12.85546875" style="4" customWidth="1"/>
    <col min="12026" max="12026" width="16" style="4" customWidth="1"/>
    <col min="12027" max="12027" width="13.140625" style="4" customWidth="1"/>
    <col min="12028" max="12028" width="11.28515625" style="4" customWidth="1"/>
    <col min="12029" max="12030" width="11.85546875" style="4" customWidth="1"/>
    <col min="12031" max="12277" width="9.140625" style="4"/>
    <col min="12278" max="12278" width="7.5703125" style="4" customWidth="1"/>
    <col min="12279" max="12279" width="40.140625" style="4" customWidth="1"/>
    <col min="12280" max="12280" width="12.140625" style="4" customWidth="1"/>
    <col min="12281" max="12281" width="12.85546875" style="4" customWidth="1"/>
    <col min="12282" max="12282" width="16" style="4" customWidth="1"/>
    <col min="12283" max="12283" width="13.140625" style="4" customWidth="1"/>
    <col min="12284" max="12284" width="11.28515625" style="4" customWidth="1"/>
    <col min="12285" max="12286" width="11.85546875" style="4" customWidth="1"/>
    <col min="12287" max="12533" width="9.140625" style="4"/>
    <col min="12534" max="12534" width="7.5703125" style="4" customWidth="1"/>
    <col min="12535" max="12535" width="40.140625" style="4" customWidth="1"/>
    <col min="12536" max="12536" width="12.140625" style="4" customWidth="1"/>
    <col min="12537" max="12537" width="12.85546875" style="4" customWidth="1"/>
    <col min="12538" max="12538" width="16" style="4" customWidth="1"/>
    <col min="12539" max="12539" width="13.140625" style="4" customWidth="1"/>
    <col min="12540" max="12540" width="11.28515625" style="4" customWidth="1"/>
    <col min="12541" max="12542" width="11.85546875" style="4" customWidth="1"/>
    <col min="12543" max="12789" width="9.140625" style="4"/>
    <col min="12790" max="12790" width="7.5703125" style="4" customWidth="1"/>
    <col min="12791" max="12791" width="40.140625" style="4" customWidth="1"/>
    <col min="12792" max="12792" width="12.140625" style="4" customWidth="1"/>
    <col min="12793" max="12793" width="12.85546875" style="4" customWidth="1"/>
    <col min="12794" max="12794" width="16" style="4" customWidth="1"/>
    <col min="12795" max="12795" width="13.140625" style="4" customWidth="1"/>
    <col min="12796" max="12796" width="11.28515625" style="4" customWidth="1"/>
    <col min="12797" max="12798" width="11.85546875" style="4" customWidth="1"/>
    <col min="12799" max="13045" width="9.140625" style="4"/>
    <col min="13046" max="13046" width="7.5703125" style="4" customWidth="1"/>
    <col min="13047" max="13047" width="40.140625" style="4" customWidth="1"/>
    <col min="13048" max="13048" width="12.140625" style="4" customWidth="1"/>
    <col min="13049" max="13049" width="12.85546875" style="4" customWidth="1"/>
    <col min="13050" max="13050" width="16" style="4" customWidth="1"/>
    <col min="13051" max="13051" width="13.140625" style="4" customWidth="1"/>
    <col min="13052" max="13052" width="11.28515625" style="4" customWidth="1"/>
    <col min="13053" max="13054" width="11.85546875" style="4" customWidth="1"/>
    <col min="13055" max="13301" width="9.140625" style="4"/>
    <col min="13302" max="13302" width="7.5703125" style="4" customWidth="1"/>
    <col min="13303" max="13303" width="40.140625" style="4" customWidth="1"/>
    <col min="13304" max="13304" width="12.140625" style="4" customWidth="1"/>
    <col min="13305" max="13305" width="12.85546875" style="4" customWidth="1"/>
    <col min="13306" max="13306" width="16" style="4" customWidth="1"/>
    <col min="13307" max="13307" width="13.140625" style="4" customWidth="1"/>
    <col min="13308" max="13308" width="11.28515625" style="4" customWidth="1"/>
    <col min="13309" max="13310" width="11.85546875" style="4" customWidth="1"/>
    <col min="13311" max="13557" width="9.140625" style="4"/>
    <col min="13558" max="13558" width="7.5703125" style="4" customWidth="1"/>
    <col min="13559" max="13559" width="40.140625" style="4" customWidth="1"/>
    <col min="13560" max="13560" width="12.140625" style="4" customWidth="1"/>
    <col min="13561" max="13561" width="12.85546875" style="4" customWidth="1"/>
    <col min="13562" max="13562" width="16" style="4" customWidth="1"/>
    <col min="13563" max="13563" width="13.140625" style="4" customWidth="1"/>
    <col min="13564" max="13564" width="11.28515625" style="4" customWidth="1"/>
    <col min="13565" max="13566" width="11.85546875" style="4" customWidth="1"/>
    <col min="13567" max="13813" width="9.140625" style="4"/>
    <col min="13814" max="13814" width="7.5703125" style="4" customWidth="1"/>
    <col min="13815" max="13815" width="40.140625" style="4" customWidth="1"/>
    <col min="13816" max="13816" width="12.140625" style="4" customWidth="1"/>
    <col min="13817" max="13817" width="12.85546875" style="4" customWidth="1"/>
    <col min="13818" max="13818" width="16" style="4" customWidth="1"/>
    <col min="13819" max="13819" width="13.140625" style="4" customWidth="1"/>
    <col min="13820" max="13820" width="11.28515625" style="4" customWidth="1"/>
    <col min="13821" max="13822" width="11.85546875" style="4" customWidth="1"/>
    <col min="13823" max="14069" width="9.140625" style="4"/>
    <col min="14070" max="14070" width="7.5703125" style="4" customWidth="1"/>
    <col min="14071" max="14071" width="40.140625" style="4" customWidth="1"/>
    <col min="14072" max="14072" width="12.140625" style="4" customWidth="1"/>
    <col min="14073" max="14073" width="12.85546875" style="4" customWidth="1"/>
    <col min="14074" max="14074" width="16" style="4" customWidth="1"/>
    <col min="14075" max="14075" width="13.140625" style="4" customWidth="1"/>
    <col min="14076" max="14076" width="11.28515625" style="4" customWidth="1"/>
    <col min="14077" max="14078" width="11.85546875" style="4" customWidth="1"/>
    <col min="14079" max="14325" width="9.140625" style="4"/>
    <col min="14326" max="14326" width="7.5703125" style="4" customWidth="1"/>
    <col min="14327" max="14327" width="40.140625" style="4" customWidth="1"/>
    <col min="14328" max="14328" width="12.140625" style="4" customWidth="1"/>
    <col min="14329" max="14329" width="12.85546875" style="4" customWidth="1"/>
    <col min="14330" max="14330" width="16" style="4" customWidth="1"/>
    <col min="14331" max="14331" width="13.140625" style="4" customWidth="1"/>
    <col min="14332" max="14332" width="11.28515625" style="4" customWidth="1"/>
    <col min="14333" max="14334" width="11.85546875" style="4" customWidth="1"/>
    <col min="14335" max="14581" width="9.140625" style="4"/>
    <col min="14582" max="14582" width="7.5703125" style="4" customWidth="1"/>
    <col min="14583" max="14583" width="40.140625" style="4" customWidth="1"/>
    <col min="14584" max="14584" width="12.140625" style="4" customWidth="1"/>
    <col min="14585" max="14585" width="12.85546875" style="4" customWidth="1"/>
    <col min="14586" max="14586" width="16" style="4" customWidth="1"/>
    <col min="14587" max="14587" width="13.140625" style="4" customWidth="1"/>
    <col min="14588" max="14588" width="11.28515625" style="4" customWidth="1"/>
    <col min="14589" max="14590" width="11.85546875" style="4" customWidth="1"/>
    <col min="14591" max="14837" width="9.140625" style="4"/>
    <col min="14838" max="14838" width="7.5703125" style="4" customWidth="1"/>
    <col min="14839" max="14839" width="40.140625" style="4" customWidth="1"/>
    <col min="14840" max="14840" width="12.140625" style="4" customWidth="1"/>
    <col min="14841" max="14841" width="12.85546875" style="4" customWidth="1"/>
    <col min="14842" max="14842" width="16" style="4" customWidth="1"/>
    <col min="14843" max="14843" width="13.140625" style="4" customWidth="1"/>
    <col min="14844" max="14844" width="11.28515625" style="4" customWidth="1"/>
    <col min="14845" max="14846" width="11.85546875" style="4" customWidth="1"/>
    <col min="14847" max="15093" width="9.140625" style="4"/>
    <col min="15094" max="15094" width="7.5703125" style="4" customWidth="1"/>
    <col min="15095" max="15095" width="40.140625" style="4" customWidth="1"/>
    <col min="15096" max="15096" width="12.140625" style="4" customWidth="1"/>
    <col min="15097" max="15097" width="12.85546875" style="4" customWidth="1"/>
    <col min="15098" max="15098" width="16" style="4" customWidth="1"/>
    <col min="15099" max="15099" width="13.140625" style="4" customWidth="1"/>
    <col min="15100" max="15100" width="11.28515625" style="4" customWidth="1"/>
    <col min="15101" max="15102" width="11.85546875" style="4" customWidth="1"/>
    <col min="15103" max="15349" width="9.140625" style="4"/>
    <col min="15350" max="15350" width="7.5703125" style="4" customWidth="1"/>
    <col min="15351" max="15351" width="40.140625" style="4" customWidth="1"/>
    <col min="15352" max="15352" width="12.140625" style="4" customWidth="1"/>
    <col min="15353" max="15353" width="12.85546875" style="4" customWidth="1"/>
    <col min="15354" max="15354" width="16" style="4" customWidth="1"/>
    <col min="15355" max="15355" width="13.140625" style="4" customWidth="1"/>
    <col min="15356" max="15356" width="11.28515625" style="4" customWidth="1"/>
    <col min="15357" max="15358" width="11.85546875" style="4" customWidth="1"/>
    <col min="15359" max="15605" width="9.140625" style="4"/>
    <col min="15606" max="15606" width="7.5703125" style="4" customWidth="1"/>
    <col min="15607" max="15607" width="40.140625" style="4" customWidth="1"/>
    <col min="15608" max="15608" width="12.140625" style="4" customWidth="1"/>
    <col min="15609" max="15609" width="12.85546875" style="4" customWidth="1"/>
    <col min="15610" max="15610" width="16" style="4" customWidth="1"/>
    <col min="15611" max="15611" width="13.140625" style="4" customWidth="1"/>
    <col min="15612" max="15612" width="11.28515625" style="4" customWidth="1"/>
    <col min="15613" max="15614" width="11.85546875" style="4" customWidth="1"/>
    <col min="15615" max="15861" width="9.140625" style="4"/>
    <col min="15862" max="15862" width="7.5703125" style="4" customWidth="1"/>
    <col min="15863" max="15863" width="40.140625" style="4" customWidth="1"/>
    <col min="15864" max="15864" width="12.140625" style="4" customWidth="1"/>
    <col min="15865" max="15865" width="12.85546875" style="4" customWidth="1"/>
    <col min="15866" max="15866" width="16" style="4" customWidth="1"/>
    <col min="15867" max="15867" width="13.140625" style="4" customWidth="1"/>
    <col min="15868" max="15868" width="11.28515625" style="4" customWidth="1"/>
    <col min="15869" max="15870" width="11.85546875" style="4" customWidth="1"/>
    <col min="15871" max="16117" width="9.140625" style="4"/>
    <col min="16118" max="16118" width="7.5703125" style="4" customWidth="1"/>
    <col min="16119" max="16119" width="40.140625" style="4" customWidth="1"/>
    <col min="16120" max="16120" width="12.140625" style="4" customWidth="1"/>
    <col min="16121" max="16121" width="12.85546875" style="4" customWidth="1"/>
    <col min="16122" max="16122" width="16" style="4" customWidth="1"/>
    <col min="16123" max="16123" width="13.140625" style="4" customWidth="1"/>
    <col min="16124" max="16124" width="11.28515625" style="4" customWidth="1"/>
    <col min="16125" max="16126" width="11.85546875" style="4" customWidth="1"/>
    <col min="16127" max="16384" width="9.140625" style="4"/>
  </cols>
  <sheetData>
    <row r="1" spans="1:9" s="1" customFormat="1" ht="39" customHeight="1" x14ac:dyDescent="0.3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9" s="1" customFormat="1" ht="31.5" customHeight="1" x14ac:dyDescent="0.3">
      <c r="A2" s="2" t="s">
        <v>1</v>
      </c>
      <c r="B2" s="55" t="s">
        <v>105</v>
      </c>
      <c r="C2" s="51" t="s">
        <v>2</v>
      </c>
      <c r="D2" s="56" t="s">
        <v>99</v>
      </c>
      <c r="E2" s="51" t="s">
        <v>98</v>
      </c>
      <c r="F2" s="57" t="s">
        <v>100</v>
      </c>
      <c r="G2" s="57" t="s">
        <v>89</v>
      </c>
      <c r="H2" s="51" t="s">
        <v>3</v>
      </c>
      <c r="I2" s="51"/>
    </row>
    <row r="3" spans="1:9" ht="39.950000000000003" customHeight="1" x14ac:dyDescent="0.3">
      <c r="A3" s="2" t="s">
        <v>4</v>
      </c>
      <c r="B3" s="55"/>
      <c r="C3" s="51"/>
      <c r="D3" s="56"/>
      <c r="E3" s="51"/>
      <c r="F3" s="57"/>
      <c r="G3" s="57"/>
      <c r="H3" s="3" t="s">
        <v>101</v>
      </c>
      <c r="I3" s="3" t="s">
        <v>102</v>
      </c>
    </row>
    <row r="4" spans="1:9" s="6" customFormat="1" ht="20.100000000000001" customHeight="1" x14ac:dyDescent="0.3">
      <c r="A4" s="5">
        <v>1</v>
      </c>
      <c r="B4" s="5">
        <v>2</v>
      </c>
      <c r="C4" s="5">
        <v>5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ht="15" customHeight="1" x14ac:dyDescent="0.3">
      <c r="A5" s="7">
        <v>4000</v>
      </c>
      <c r="B5" s="8" t="s">
        <v>5</v>
      </c>
      <c r="C5" s="9">
        <v>876720.32779999997</v>
      </c>
      <c r="D5" s="9">
        <v>965944.24</v>
      </c>
      <c r="E5" s="9">
        <v>800713.80690000008</v>
      </c>
      <c r="F5" s="10">
        <f>E5/C5</f>
        <v>0.91330585308689372</v>
      </c>
      <c r="G5" s="10">
        <f>E5/D5</f>
        <v>0.82894412921805927</v>
      </c>
      <c r="H5" s="11">
        <v>1</v>
      </c>
      <c r="I5" s="11">
        <v>1</v>
      </c>
    </row>
    <row r="6" spans="1:9" ht="39.950000000000003" customHeight="1" x14ac:dyDescent="0.3">
      <c r="A6" s="7">
        <v>4050</v>
      </c>
      <c r="B6" s="8" t="s">
        <v>6</v>
      </c>
      <c r="C6" s="9">
        <v>629257.26599999995</v>
      </c>
      <c r="D6" s="9">
        <v>740991.04099999997</v>
      </c>
      <c r="E6" s="9">
        <v>712898.31310000003</v>
      </c>
      <c r="F6" s="10">
        <f t="shared" ref="F6:F20" si="0">E6/C6</f>
        <v>1.1329202722309131</v>
      </c>
      <c r="G6" s="10">
        <f t="shared" ref="G6:G20" si="1">E6/D6</f>
        <v>0.96208762812828674</v>
      </c>
      <c r="H6" s="10">
        <f>C6/$C$5</f>
        <v>0.71774002044532037</v>
      </c>
      <c r="I6" s="10">
        <f>E6/$E$5</f>
        <v>0.89032848810240739</v>
      </c>
    </row>
    <row r="7" spans="1:9" ht="39.950000000000003" customHeight="1" x14ac:dyDescent="0.3">
      <c r="A7" s="7">
        <v>4100</v>
      </c>
      <c r="B7" s="8" t="s">
        <v>7</v>
      </c>
      <c r="C7" s="9">
        <v>111238.79</v>
      </c>
      <c r="D7" s="9">
        <v>129520.6</v>
      </c>
      <c r="E7" s="9">
        <v>120820.762</v>
      </c>
      <c r="F7" s="10">
        <f t="shared" si="0"/>
        <v>1.0861387650836547</v>
      </c>
      <c r="G7" s="10">
        <f t="shared" si="1"/>
        <v>0.93283046866676034</v>
      </c>
      <c r="H7" s="10">
        <f t="shared" ref="H7:H20" si="2">C7/$C$5</f>
        <v>0.12688058719835696</v>
      </c>
      <c r="I7" s="10">
        <f t="shared" ref="I7:I20" si="3">E7/$E$5</f>
        <v>0.15089131841970238</v>
      </c>
    </row>
    <row r="8" spans="1:9" ht="39.950000000000003" customHeight="1" x14ac:dyDescent="0.3">
      <c r="A8" s="7">
        <v>4200</v>
      </c>
      <c r="B8" s="8" t="s">
        <v>8</v>
      </c>
      <c r="C8" s="9">
        <v>36765.071000000004</v>
      </c>
      <c r="D8" s="9">
        <v>56639.12</v>
      </c>
      <c r="E8" s="9">
        <v>42308.479099999997</v>
      </c>
      <c r="F8" s="10">
        <f t="shared" si="0"/>
        <v>1.15077920290158</v>
      </c>
      <c r="G8" s="10">
        <f t="shared" si="1"/>
        <v>0.74698334119597898</v>
      </c>
      <c r="H8" s="10">
        <f t="shared" si="2"/>
        <v>4.1934776500798736E-2</v>
      </c>
      <c r="I8" s="10">
        <f>E8/$E$5</f>
        <v>5.2838453309303104E-2</v>
      </c>
    </row>
    <row r="9" spans="1:9" ht="39.950000000000003" customHeight="1" x14ac:dyDescent="0.3">
      <c r="A9" s="7">
        <v>4210</v>
      </c>
      <c r="B9" s="8" t="s">
        <v>9</v>
      </c>
      <c r="C9" s="9">
        <v>17613.102800000001</v>
      </c>
      <c r="D9" s="9">
        <v>20222.71</v>
      </c>
      <c r="E9" s="9">
        <v>15956.288400000001</v>
      </c>
      <c r="F9" s="10">
        <f t="shared" si="0"/>
        <v>0.90593284903781979</v>
      </c>
      <c r="G9" s="10">
        <f t="shared" si="1"/>
        <v>0.78902819651767753</v>
      </c>
      <c r="H9" s="10">
        <f t="shared" si="2"/>
        <v>2.00897620843325E-2</v>
      </c>
      <c r="I9" s="10">
        <f t="shared" si="3"/>
        <v>1.9927579944918769E-2</v>
      </c>
    </row>
    <row r="10" spans="1:9" ht="39.950000000000003" customHeight="1" x14ac:dyDescent="0.3">
      <c r="A10" s="7">
        <v>4220</v>
      </c>
      <c r="B10" s="8" t="s">
        <v>10</v>
      </c>
      <c r="C10" s="9">
        <v>475</v>
      </c>
      <c r="D10" s="9">
        <v>960</v>
      </c>
      <c r="E10" s="9">
        <v>817</v>
      </c>
      <c r="F10" s="10">
        <f t="shared" si="0"/>
        <v>1.72</v>
      </c>
      <c r="G10" s="10">
        <f t="shared" si="1"/>
        <v>0.8510416666666667</v>
      </c>
      <c r="H10" s="10">
        <f t="shared" si="2"/>
        <v>5.4179193174628702E-4</v>
      </c>
      <c r="I10" s="10">
        <f t="shared" si="3"/>
        <v>1.0203395931975404E-3</v>
      </c>
    </row>
    <row r="11" spans="1:9" ht="39.950000000000003" customHeight="1" x14ac:dyDescent="0.3">
      <c r="A11" s="7">
        <v>4230</v>
      </c>
      <c r="B11" s="8" t="s">
        <v>11</v>
      </c>
      <c r="C11" s="9">
        <v>1527.05</v>
      </c>
      <c r="D11" s="9">
        <v>2624</v>
      </c>
      <c r="E11" s="9">
        <v>2152.7800000000002</v>
      </c>
      <c r="F11" s="10">
        <f t="shared" si="0"/>
        <v>1.4097639239055697</v>
      </c>
      <c r="G11" s="10">
        <f t="shared" si="1"/>
        <v>0.8204192073170733</v>
      </c>
      <c r="H11" s="10">
        <f t="shared" si="2"/>
        <v>1.7417755144698266E-3</v>
      </c>
      <c r="I11" s="10">
        <f t="shared" si="3"/>
        <v>2.6885760947904544E-3</v>
      </c>
    </row>
    <row r="12" spans="1:9" ht="39.950000000000003" customHeight="1" x14ac:dyDescent="0.3">
      <c r="A12" s="7">
        <v>4240</v>
      </c>
      <c r="B12" s="8" t="s">
        <v>12</v>
      </c>
      <c r="C12" s="9">
        <v>3065</v>
      </c>
      <c r="D12" s="9">
        <v>9050</v>
      </c>
      <c r="E12" s="9">
        <v>5847.6</v>
      </c>
      <c r="F12" s="10">
        <f t="shared" si="0"/>
        <v>1.907862969004894</v>
      </c>
      <c r="G12" s="10">
        <f t="shared" si="1"/>
        <v>0.64614364640883981</v>
      </c>
      <c r="H12" s="10">
        <f t="shared" si="2"/>
        <v>3.495983728004989E-3</v>
      </c>
      <c r="I12" s="10">
        <f t="shared" si="3"/>
        <v>7.3029838496718943E-3</v>
      </c>
    </row>
    <row r="13" spans="1:9" ht="39.950000000000003" customHeight="1" x14ac:dyDescent="0.3">
      <c r="A13" s="7">
        <v>4250</v>
      </c>
      <c r="B13" s="8" t="s">
        <v>13</v>
      </c>
      <c r="C13" s="9">
        <v>2492.16</v>
      </c>
      <c r="D13" s="9">
        <v>7010</v>
      </c>
      <c r="E13" s="9">
        <v>4372.1499999999996</v>
      </c>
      <c r="F13" s="10">
        <f t="shared" si="0"/>
        <v>1.754361678222907</v>
      </c>
      <c r="G13" s="10">
        <f t="shared" si="1"/>
        <v>0.62370185449358051</v>
      </c>
      <c r="H13" s="10">
        <f t="shared" si="2"/>
        <v>2.8425940644648982E-3</v>
      </c>
      <c r="I13" s="10">
        <f t="shared" si="3"/>
        <v>5.4603154864120264E-3</v>
      </c>
    </row>
    <row r="14" spans="1:9" ht="39.950000000000003" customHeight="1" x14ac:dyDescent="0.3">
      <c r="A14" s="7">
        <v>4260</v>
      </c>
      <c r="B14" s="8" t="s">
        <v>14</v>
      </c>
      <c r="C14" s="9">
        <v>11592.758199999998</v>
      </c>
      <c r="D14" s="9">
        <v>16772.41</v>
      </c>
      <c r="E14" s="9">
        <v>13162.660699999999</v>
      </c>
      <c r="F14" s="10">
        <f t="shared" si="0"/>
        <v>1.1354209647881728</v>
      </c>
      <c r="G14" s="10">
        <f t="shared" si="1"/>
        <v>0.78478052349066107</v>
      </c>
      <c r="H14" s="10">
        <f t="shared" si="2"/>
        <v>1.322286917778023E-2</v>
      </c>
      <c r="I14" s="10">
        <f t="shared" si="3"/>
        <v>1.6438658340312426E-2</v>
      </c>
    </row>
    <row r="15" spans="1:9" ht="39.950000000000003" customHeight="1" x14ac:dyDescent="0.3">
      <c r="A15" s="7">
        <v>4400</v>
      </c>
      <c r="B15" s="8" t="s">
        <v>15</v>
      </c>
      <c r="C15" s="9">
        <v>469943.10399999999</v>
      </c>
      <c r="D15" s="9">
        <v>545581.80000000005</v>
      </c>
      <c r="E15" s="9">
        <v>545581.80000000005</v>
      </c>
      <c r="F15" s="10">
        <f t="shared" si="0"/>
        <v>1.1609528799469309</v>
      </c>
      <c r="G15" s="10">
        <f t="shared" si="1"/>
        <v>1</v>
      </c>
      <c r="H15" s="10">
        <f t="shared" si="2"/>
        <v>0.53602396237264482</v>
      </c>
      <c r="I15" s="10">
        <f t="shared" si="3"/>
        <v>0.68136929237207089</v>
      </c>
    </row>
    <row r="16" spans="1:9" ht="39.950000000000003" customHeight="1" x14ac:dyDescent="0.3">
      <c r="A16" s="7">
        <v>4500</v>
      </c>
      <c r="B16" s="8" t="s">
        <v>16</v>
      </c>
      <c r="C16" s="9">
        <v>0</v>
      </c>
      <c r="D16" s="9">
        <v>316.42700000000002</v>
      </c>
      <c r="E16" s="9">
        <v>316.42700000000002</v>
      </c>
      <c r="F16" s="10"/>
      <c r="G16" s="10">
        <f t="shared" si="1"/>
        <v>1</v>
      </c>
      <c r="H16" s="10">
        <f t="shared" si="2"/>
        <v>0</v>
      </c>
      <c r="I16" s="10">
        <f t="shared" si="3"/>
        <v>3.9518114621385329E-4</v>
      </c>
    </row>
    <row r="17" spans="1:10" ht="39.950000000000003" customHeight="1" x14ac:dyDescent="0.3">
      <c r="A17" s="7">
        <v>4600</v>
      </c>
      <c r="B17" s="8" t="s">
        <v>17</v>
      </c>
      <c r="C17" s="9">
        <v>6924.5159999999996</v>
      </c>
      <c r="D17" s="9">
        <v>5667.59</v>
      </c>
      <c r="E17" s="9">
        <v>2589</v>
      </c>
      <c r="F17" s="10">
        <f t="shared" si="0"/>
        <v>0.37388894761742192</v>
      </c>
      <c r="G17" s="10">
        <f t="shared" si="1"/>
        <v>0.45680792012125082</v>
      </c>
      <c r="H17" s="10">
        <f t="shared" si="2"/>
        <v>7.8982040001012045E-3</v>
      </c>
      <c r="I17" s="10">
        <f t="shared" si="3"/>
        <v>3.2333650021890235E-3</v>
      </c>
    </row>
    <row r="18" spans="1:10" ht="39.950000000000003" customHeight="1" x14ac:dyDescent="0.3">
      <c r="A18" s="7">
        <v>4700</v>
      </c>
      <c r="B18" s="8" t="s">
        <v>18</v>
      </c>
      <c r="C18" s="9">
        <v>4385.7849999999999</v>
      </c>
      <c r="D18" s="9">
        <v>3265.5039999999999</v>
      </c>
      <c r="E18" s="9">
        <v>1281.845</v>
      </c>
      <c r="F18" s="10">
        <f t="shared" si="0"/>
        <v>0.29227264902406297</v>
      </c>
      <c r="G18" s="10">
        <f t="shared" si="1"/>
        <v>0.39254124325065903</v>
      </c>
      <c r="H18" s="10">
        <f t="shared" si="2"/>
        <v>5.0024903734187144E-3</v>
      </c>
      <c r="I18" s="10">
        <f t="shared" si="3"/>
        <v>1.6008778529281531E-3</v>
      </c>
    </row>
    <row r="19" spans="1:10" ht="39.950000000000003" customHeight="1" x14ac:dyDescent="0.3">
      <c r="A19" s="7">
        <v>5000</v>
      </c>
      <c r="B19" s="8" t="s">
        <v>19</v>
      </c>
      <c r="C19" s="9">
        <v>274265.0148</v>
      </c>
      <c r="D19" s="9">
        <v>253853.19899999999</v>
      </c>
      <c r="E19" s="9">
        <v>181252.70580000003</v>
      </c>
      <c r="F19" s="10">
        <f t="shared" si="0"/>
        <v>0.66086703013205472</v>
      </c>
      <c r="G19" s="10">
        <f t="shared" si="1"/>
        <v>0.71400599446454105</v>
      </c>
      <c r="H19" s="10">
        <f t="shared" si="2"/>
        <v>0.31283067827140215</v>
      </c>
      <c r="I19" s="10">
        <f t="shared" si="3"/>
        <v>0.22636390710150001</v>
      </c>
    </row>
    <row r="20" spans="1:10" ht="39.950000000000003" customHeight="1" x14ac:dyDescent="0.3">
      <c r="A20" s="7">
        <v>6000</v>
      </c>
      <c r="B20" s="8" t="s">
        <v>20</v>
      </c>
      <c r="C20" s="9">
        <v>-26801.953000000001</v>
      </c>
      <c r="D20" s="9">
        <v>-28900</v>
      </c>
      <c r="E20" s="9">
        <v>-93437.212</v>
      </c>
      <c r="F20" s="10">
        <f t="shared" si="0"/>
        <v>3.4862090833455306</v>
      </c>
      <c r="G20" s="10">
        <f t="shared" si="1"/>
        <v>3.2331215224913494</v>
      </c>
      <c r="H20" s="10">
        <f t="shared" si="2"/>
        <v>-3.0570698716722515E-2</v>
      </c>
      <c r="I20" s="10">
        <f t="shared" si="3"/>
        <v>-0.1166923952039074</v>
      </c>
    </row>
    <row r="21" spans="1:10" ht="39.950000000000003" customHeight="1" x14ac:dyDescent="0.3">
      <c r="A21" s="12"/>
      <c r="B21" s="12"/>
      <c r="C21" s="12"/>
      <c r="D21" s="12"/>
      <c r="E21" s="12"/>
      <c r="F21" s="12"/>
      <c r="G21" s="12"/>
      <c r="H21" s="12"/>
      <c r="I21" s="12"/>
    </row>
    <row r="22" spans="1:10" customFormat="1" ht="16.5" x14ac:dyDescent="0.3">
      <c r="B22" s="47" t="s">
        <v>109</v>
      </c>
      <c r="F22" s="50" t="s">
        <v>108</v>
      </c>
      <c r="G22" s="50"/>
      <c r="H22" s="50"/>
      <c r="I22" s="50"/>
      <c r="J22" s="50"/>
    </row>
  </sheetData>
  <autoFilter ref="A4:I4"/>
  <mergeCells count="9">
    <mergeCell ref="F22:J22"/>
    <mergeCell ref="A1:I1"/>
    <mergeCell ref="B2:B3"/>
    <mergeCell ref="C2:C3"/>
    <mergeCell ref="D2:D3"/>
    <mergeCell ref="E2:E3"/>
    <mergeCell ref="F2:F3"/>
    <mergeCell ref="G2:G3"/>
    <mergeCell ref="H2:I2"/>
  </mergeCells>
  <pageMargins left="0.19685039370078741" right="0.19685039370078741" top="0.27559055118110237" bottom="0.36" header="0.15748031496062992" footer="0.15748031496062992"/>
  <pageSetup paperSize="9" orientation="landscape" r:id="rId1"/>
  <headerFooter>
    <oddFooter>&amp;Rէջ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9"/>
  <sheetViews>
    <sheetView tabSelected="1" topLeftCell="A11" workbookViewId="0">
      <selection activeCell="A19" sqref="A19"/>
    </sheetView>
  </sheetViews>
  <sheetFormatPr defaultRowHeight="15" x14ac:dyDescent="0.25"/>
  <cols>
    <col min="1" max="1" width="6.7109375" customWidth="1"/>
    <col min="2" max="2" width="29.7109375" customWidth="1"/>
    <col min="3" max="5" width="5.7109375" customWidth="1"/>
    <col min="6" max="10" width="13.140625" customWidth="1"/>
    <col min="11" max="11" width="10.85546875" customWidth="1"/>
    <col min="12" max="12" width="10.28515625" customWidth="1"/>
  </cols>
  <sheetData>
    <row r="1" spans="1:12" ht="17.25" x14ac:dyDescent="0.25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63.75" customHeight="1" x14ac:dyDescent="0.25">
      <c r="A2" s="59" t="s">
        <v>57</v>
      </c>
      <c r="B2" s="55" t="s">
        <v>58</v>
      </c>
      <c r="C2" s="59" t="s">
        <v>59</v>
      </c>
      <c r="D2" s="59" t="s">
        <v>60</v>
      </c>
      <c r="E2" s="59" t="s">
        <v>61</v>
      </c>
      <c r="F2" s="60" t="s">
        <v>62</v>
      </c>
      <c r="G2" s="60" t="s">
        <v>99</v>
      </c>
      <c r="H2" s="60" t="s">
        <v>103</v>
      </c>
      <c r="I2" s="62" t="s">
        <v>104</v>
      </c>
      <c r="J2" s="64" t="s">
        <v>89</v>
      </c>
      <c r="K2" s="65" t="s">
        <v>3</v>
      </c>
      <c r="L2" s="65"/>
    </row>
    <row r="3" spans="1:12" ht="33" customHeight="1" x14ac:dyDescent="0.25">
      <c r="A3" s="59"/>
      <c r="B3" s="55"/>
      <c r="C3" s="59"/>
      <c r="D3" s="59"/>
      <c r="E3" s="59"/>
      <c r="F3" s="61"/>
      <c r="G3" s="61"/>
      <c r="H3" s="61"/>
      <c r="I3" s="63"/>
      <c r="J3" s="64"/>
      <c r="K3" s="26" t="s">
        <v>101</v>
      </c>
      <c r="L3" s="26" t="s">
        <v>102</v>
      </c>
    </row>
    <row r="4" spans="1:12" x14ac:dyDescent="0.2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</row>
    <row r="5" spans="1:12" ht="46.5" customHeight="1" x14ac:dyDescent="0.25">
      <c r="A5" s="28">
        <v>2000</v>
      </c>
      <c r="B5" s="29" t="s">
        <v>63</v>
      </c>
      <c r="C5" s="28" t="s">
        <v>64</v>
      </c>
      <c r="D5" s="28" t="s">
        <v>64</v>
      </c>
      <c r="E5" s="28" t="s">
        <v>64</v>
      </c>
      <c r="F5" s="30">
        <v>876720.32779999997</v>
      </c>
      <c r="G5" s="30">
        <f>SUM(G6:G16)</f>
        <v>965944.24000000011</v>
      </c>
      <c r="H5" s="30">
        <f>SUM(H6:H16)</f>
        <v>800713.80690000008</v>
      </c>
      <c r="I5" s="11">
        <f>H5/F5</f>
        <v>0.91330585308689372</v>
      </c>
      <c r="J5" s="11">
        <f>H5/G5</f>
        <v>0.82894412921805916</v>
      </c>
      <c r="K5" s="11">
        <v>1</v>
      </c>
      <c r="L5" s="11">
        <v>1</v>
      </c>
    </row>
    <row r="6" spans="1:12" ht="46.5" customHeight="1" x14ac:dyDescent="0.25">
      <c r="A6" s="28">
        <v>2100</v>
      </c>
      <c r="B6" s="29" t="s">
        <v>65</v>
      </c>
      <c r="C6" s="28" t="s">
        <v>66</v>
      </c>
      <c r="D6" s="28">
        <v>0</v>
      </c>
      <c r="E6" s="28">
        <v>0</v>
      </c>
      <c r="F6" s="30">
        <v>142571.00120000003</v>
      </c>
      <c r="G6" s="40">
        <v>171480.6</v>
      </c>
      <c r="H6" s="40">
        <v>157934.18460000001</v>
      </c>
      <c r="I6" s="11">
        <f t="shared" ref="I6:I16" si="0">H6/F6</f>
        <v>1.1077581224140269</v>
      </c>
      <c r="J6" s="11">
        <f t="shared" ref="J6:J16" si="1">H6/G6</f>
        <v>0.92100321902302651</v>
      </c>
      <c r="K6" s="10">
        <f>F6/$F$5</f>
        <v>0.16261856452873732</v>
      </c>
      <c r="L6" s="10">
        <f>H6/$H$5</f>
        <v>0.19724174010618023</v>
      </c>
    </row>
    <row r="7" spans="1:12" ht="46.5" customHeight="1" x14ac:dyDescent="0.25">
      <c r="A7" s="28">
        <v>2200</v>
      </c>
      <c r="B7" s="29" t="s">
        <v>67</v>
      </c>
      <c r="C7" s="28" t="s">
        <v>68</v>
      </c>
      <c r="D7" s="28">
        <v>0</v>
      </c>
      <c r="E7" s="28">
        <v>0</v>
      </c>
      <c r="F7" s="30">
        <v>0</v>
      </c>
      <c r="G7" s="40">
        <v>0</v>
      </c>
      <c r="H7" s="40">
        <v>0</v>
      </c>
      <c r="I7" s="11">
        <v>0</v>
      </c>
      <c r="J7" s="11">
        <v>0</v>
      </c>
      <c r="K7" s="10">
        <f t="shared" ref="K7:K16" si="2">F7/$F$5</f>
        <v>0</v>
      </c>
      <c r="L7" s="10">
        <f t="shared" ref="L7:L16" si="3">H7/$H$5</f>
        <v>0</v>
      </c>
    </row>
    <row r="8" spans="1:12" ht="68.25" customHeight="1" x14ac:dyDescent="0.25">
      <c r="A8" s="28">
        <v>2300</v>
      </c>
      <c r="B8" s="29" t="s">
        <v>69</v>
      </c>
      <c r="C8" s="28" t="s">
        <v>70</v>
      </c>
      <c r="D8" s="28">
        <v>0</v>
      </c>
      <c r="E8" s="28">
        <v>0</v>
      </c>
      <c r="F8" s="30">
        <v>0</v>
      </c>
      <c r="G8" s="40">
        <v>2000</v>
      </c>
      <c r="H8" s="40">
        <v>0</v>
      </c>
      <c r="I8" s="11">
        <v>0</v>
      </c>
      <c r="J8" s="11">
        <f t="shared" si="1"/>
        <v>0</v>
      </c>
      <c r="K8" s="10">
        <f t="shared" si="2"/>
        <v>0</v>
      </c>
      <c r="L8" s="10">
        <f t="shared" si="3"/>
        <v>0</v>
      </c>
    </row>
    <row r="9" spans="1:12" ht="46.5" customHeight="1" x14ac:dyDescent="0.25">
      <c r="A9" s="28">
        <v>2400</v>
      </c>
      <c r="B9" s="29" t="s">
        <v>71</v>
      </c>
      <c r="C9" s="28" t="s">
        <v>72</v>
      </c>
      <c r="D9" s="28">
        <v>0</v>
      </c>
      <c r="E9" s="28">
        <v>0</v>
      </c>
      <c r="F9" s="30">
        <v>69444.235000000001</v>
      </c>
      <c r="G9" s="40">
        <v>59795.491000000002</v>
      </c>
      <c r="H9" s="40">
        <v>-41581.972000000002</v>
      </c>
      <c r="I9" s="11">
        <f t="shared" si="0"/>
        <v>-0.59878220272712346</v>
      </c>
      <c r="J9" s="11">
        <f t="shared" si="1"/>
        <v>-0.69540313666794706</v>
      </c>
      <c r="K9" s="10">
        <f t="shared" si="2"/>
        <v>7.9209107851143407E-2</v>
      </c>
      <c r="L9" s="10">
        <f t="shared" si="3"/>
        <v>-5.1931129002241762E-2</v>
      </c>
    </row>
    <row r="10" spans="1:12" ht="46.5" customHeight="1" x14ac:dyDescent="0.25">
      <c r="A10" s="28">
        <v>2500</v>
      </c>
      <c r="B10" s="29" t="s">
        <v>73</v>
      </c>
      <c r="C10" s="28" t="s">
        <v>74</v>
      </c>
      <c r="D10" s="28">
        <v>0</v>
      </c>
      <c r="E10" s="28">
        <v>0</v>
      </c>
      <c r="F10" s="30">
        <v>135192.81899999999</v>
      </c>
      <c r="G10" s="40">
        <v>151571.45000000001</v>
      </c>
      <c r="H10" s="40">
        <v>151571.45000000001</v>
      </c>
      <c r="I10" s="11">
        <f t="shared" si="0"/>
        <v>1.1211501551720733</v>
      </c>
      <c r="J10" s="11">
        <f>H10/G10</f>
        <v>1</v>
      </c>
      <c r="K10" s="10">
        <f t="shared" si="2"/>
        <v>0.15420290224049713</v>
      </c>
      <c r="L10" s="10">
        <f t="shared" si="3"/>
        <v>0.189295412035938</v>
      </c>
    </row>
    <row r="11" spans="1:12" ht="46.5" customHeight="1" x14ac:dyDescent="0.25">
      <c r="A11" s="28">
        <v>2600</v>
      </c>
      <c r="B11" s="29" t="s">
        <v>75</v>
      </c>
      <c r="C11" s="28" t="s">
        <v>76</v>
      </c>
      <c r="D11" s="28">
        <v>0</v>
      </c>
      <c r="E11" s="28">
        <v>0</v>
      </c>
      <c r="F11" s="30">
        <v>73300.515299999999</v>
      </c>
      <c r="G11" s="40">
        <v>84143.55</v>
      </c>
      <c r="H11" s="40">
        <v>81900.075700000001</v>
      </c>
      <c r="I11" s="11">
        <f t="shared" si="0"/>
        <v>1.1173192352714607</v>
      </c>
      <c r="J11" s="11">
        <f t="shared" si="1"/>
        <v>0.9733375368640852</v>
      </c>
      <c r="K11" s="10">
        <f t="shared" si="2"/>
        <v>8.3607637436600574E-2</v>
      </c>
      <c r="L11" s="10">
        <f t="shared" si="3"/>
        <v>0.10228383099459702</v>
      </c>
    </row>
    <row r="12" spans="1:12" ht="46.5" customHeight="1" x14ac:dyDescent="0.25">
      <c r="A12" s="28">
        <v>2700</v>
      </c>
      <c r="B12" s="29" t="s">
        <v>77</v>
      </c>
      <c r="C12" s="28" t="s">
        <v>78</v>
      </c>
      <c r="D12" s="28">
        <v>0</v>
      </c>
      <c r="E12" s="28">
        <v>0</v>
      </c>
      <c r="F12" s="30">
        <v>0</v>
      </c>
      <c r="G12" s="40">
        <v>0</v>
      </c>
      <c r="H12" s="40">
        <v>0</v>
      </c>
      <c r="I12" s="11">
        <v>0</v>
      </c>
      <c r="J12" s="11">
        <v>0</v>
      </c>
      <c r="K12" s="10">
        <f t="shared" si="2"/>
        <v>0</v>
      </c>
      <c r="L12" s="10">
        <f t="shared" si="3"/>
        <v>0</v>
      </c>
    </row>
    <row r="13" spans="1:12" ht="46.5" customHeight="1" x14ac:dyDescent="0.25">
      <c r="A13" s="28">
        <v>2800</v>
      </c>
      <c r="B13" s="29" t="s">
        <v>79</v>
      </c>
      <c r="C13" s="28" t="s">
        <v>80</v>
      </c>
      <c r="D13" s="28">
        <v>0</v>
      </c>
      <c r="E13" s="28">
        <v>0</v>
      </c>
      <c r="F13" s="30">
        <v>40939.330999999998</v>
      </c>
      <c r="G13" s="40">
        <v>206347.571</v>
      </c>
      <c r="H13" s="40">
        <v>198392.21480000002</v>
      </c>
      <c r="I13" s="11">
        <f t="shared" si="0"/>
        <v>4.84600529500592</v>
      </c>
      <c r="J13" s="11">
        <f t="shared" si="1"/>
        <v>0.96144681441391922</v>
      </c>
      <c r="K13" s="10">
        <f t="shared" si="2"/>
        <v>4.6695998372401376E-2</v>
      </c>
      <c r="L13" s="10">
        <f t="shared" si="3"/>
        <v>0.24776919429937708</v>
      </c>
    </row>
    <row r="14" spans="1:12" ht="46.5" customHeight="1" x14ac:dyDescent="0.25">
      <c r="A14" s="28">
        <v>2900</v>
      </c>
      <c r="B14" s="29" t="s">
        <v>81</v>
      </c>
      <c r="C14" s="28" t="s">
        <v>82</v>
      </c>
      <c r="D14" s="28">
        <v>0</v>
      </c>
      <c r="E14" s="28">
        <v>0</v>
      </c>
      <c r="F14" s="30">
        <v>405868.2758</v>
      </c>
      <c r="G14" s="40">
        <v>283293.364</v>
      </c>
      <c r="H14" s="40">
        <v>248963.19200000001</v>
      </c>
      <c r="I14" s="11">
        <f t="shared" si="0"/>
        <v>0.6134088492363019</v>
      </c>
      <c r="J14" s="11">
        <f t="shared" si="1"/>
        <v>0.87881759207038823</v>
      </c>
      <c r="K14" s="10">
        <f t="shared" si="2"/>
        <v>0.46293927827414066</v>
      </c>
      <c r="L14" s="10">
        <f t="shared" si="3"/>
        <v>0.31092656309233924</v>
      </c>
    </row>
    <row r="15" spans="1:12" ht="46.5" customHeight="1" x14ac:dyDescent="0.25">
      <c r="A15" s="28">
        <v>3000</v>
      </c>
      <c r="B15" s="29" t="s">
        <v>83</v>
      </c>
      <c r="C15" s="28" t="s">
        <v>84</v>
      </c>
      <c r="D15" s="28">
        <v>0</v>
      </c>
      <c r="E15" s="28">
        <v>0</v>
      </c>
      <c r="F15" s="30">
        <v>5404.1504999999997</v>
      </c>
      <c r="G15" s="40">
        <v>5943</v>
      </c>
      <c r="H15" s="40">
        <v>3534.6617999999999</v>
      </c>
      <c r="I15" s="11">
        <f t="shared" si="0"/>
        <v>0.65406427892783514</v>
      </c>
      <c r="J15" s="11">
        <f t="shared" si="1"/>
        <v>0.59476052498738008</v>
      </c>
      <c r="K15" s="10">
        <f t="shared" si="2"/>
        <v>6.1640529238792905E-3</v>
      </c>
      <c r="L15" s="10">
        <f t="shared" si="3"/>
        <v>4.4143884738101413E-3</v>
      </c>
    </row>
    <row r="16" spans="1:12" ht="46.5" customHeight="1" x14ac:dyDescent="0.25">
      <c r="A16" s="28">
        <v>3100</v>
      </c>
      <c r="B16" s="29" t="s">
        <v>85</v>
      </c>
      <c r="C16" s="28" t="s">
        <v>86</v>
      </c>
      <c r="D16" s="28">
        <v>0</v>
      </c>
      <c r="E16" s="28">
        <v>0</v>
      </c>
      <c r="F16" s="30">
        <v>4000</v>
      </c>
      <c r="G16" s="40">
        <v>1369.2139999999999</v>
      </c>
      <c r="H16" s="40">
        <v>0</v>
      </c>
      <c r="I16" s="11">
        <f t="shared" si="0"/>
        <v>0</v>
      </c>
      <c r="J16" s="11">
        <f t="shared" si="1"/>
        <v>0</v>
      </c>
      <c r="K16" s="10">
        <f t="shared" si="2"/>
        <v>4.5624583726003119E-3</v>
      </c>
      <c r="L16" s="10">
        <f t="shared" si="3"/>
        <v>0</v>
      </c>
    </row>
    <row r="19" spans="2:10" ht="16.5" x14ac:dyDescent="0.3">
      <c r="B19" s="47" t="s">
        <v>109</v>
      </c>
      <c r="F19" s="50" t="s">
        <v>108</v>
      </c>
      <c r="G19" s="50"/>
      <c r="H19" s="50"/>
      <c r="I19" s="50"/>
      <c r="J19" s="50"/>
    </row>
  </sheetData>
  <autoFilter ref="A4:L16"/>
  <mergeCells count="13">
    <mergeCell ref="F19:J19"/>
    <mergeCell ref="A1:L1"/>
    <mergeCell ref="A2:A3"/>
    <mergeCell ref="H2:H3"/>
    <mergeCell ref="I2:I3"/>
    <mergeCell ref="J2:J3"/>
    <mergeCell ref="K2:L2"/>
    <mergeCell ref="B2:B3"/>
    <mergeCell ref="C2:C3"/>
    <mergeCell ref="D2:D3"/>
    <mergeCell ref="E2:E3"/>
    <mergeCell ref="F2:F3"/>
    <mergeCell ref="G2:G3"/>
  </mergeCells>
  <pageMargins left="0.19685039370078741" right="0.27559055118110237" top="0.27559055118110237" bottom="0.27559055118110237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Եկամուտներ</vt:lpstr>
      <vt:lpstr>Սեփական եկամուտներ</vt:lpstr>
      <vt:lpstr>Տնտեսագիտական ծախսեր</vt:lpstr>
      <vt:lpstr>Գործառնական ծախսեր</vt:lpstr>
      <vt:lpstr>'Գործառնական ծախսեր'!Заголовки_для_печати</vt:lpstr>
      <vt:lpstr>'Տնտեսագիտական ծախսեր'!Заголовки_для_печати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2023-02-06T05:56:37Z</dcterms:modified>
</cp:coreProperties>
</file>