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2023 - (2)" sheetId="1" r:id="rId1"/>
  </sheets>
  <definedNames>
    <definedName name="_xlnm._FilterDatabase" localSheetId="0" hidden="1">'2023 - (2)'!$A$15:$F$73</definedName>
  </definedNames>
  <calcPr fullCalcOnLoad="1"/>
</workbook>
</file>

<file path=xl/sharedStrings.xml><?xml version="1.0" encoding="utf-8"?>
<sst xmlns="http://schemas.openxmlformats.org/spreadsheetml/2006/main" count="83" uniqueCount="69">
  <si>
    <t>ԴՐՈՒՅՔԱՉԱՓԸ /դրամ</t>
  </si>
  <si>
    <t xml:space="preserve">ՊԱՇՏՈՆԱՅԻՆ  </t>
  </si>
  <si>
    <t>ԱՇԽԱՏԱՎԱՐՁ /դրամ/</t>
  </si>
  <si>
    <t xml:space="preserve">ԱՄՍԱԿԱՆ  </t>
  </si>
  <si>
    <t>ԱՆՎԱՆՈՒՄԸ</t>
  </si>
  <si>
    <t xml:space="preserve">ՀԱՍՏԻՔԻ  </t>
  </si>
  <si>
    <t>Հավաքարար</t>
  </si>
  <si>
    <t>Վարորդ</t>
  </si>
  <si>
    <t xml:space="preserve">                                                                                    ՏԵԽՆԻԿԱԿԱՆ  ՍՊԱՍԱՐԿՈՒՄ  ԻՐԱԿԱՆԱՑՆՈՂ   ԱՆՁԻՆՔ</t>
  </si>
  <si>
    <t>ԸՆԴԱՄԵՆԸ</t>
  </si>
  <si>
    <t>ԸՆԴԱՄԵՆԸ ՏԱՐԵԿԱՆ</t>
  </si>
  <si>
    <t>Համայնքի ղեկավար</t>
  </si>
  <si>
    <t>Համայնքի ղեկավարի  տեղակալ</t>
  </si>
  <si>
    <t xml:space="preserve">ՀԱՍՏԻՔՆԵՐԻ  </t>
  </si>
  <si>
    <t>ՔԱՆԱԿԸ</t>
  </si>
  <si>
    <t xml:space="preserve">                                                                                                   ՀԱՄԱՅՆՔԱՅԻՆ   ԾԱՌԱՅՈՒԹՅԱՆ ՊԱՇՏՈՆՆԵՐ</t>
  </si>
  <si>
    <t>ՀՀ Սյունիքի  մարզի  Մեղրիի համայնքապետարանի  աշխատակազմի քարտուղար</t>
  </si>
  <si>
    <t>ԱՇԽ.  ՖՈՆԴԸ /դրամ/</t>
  </si>
  <si>
    <t>2.Հաստիքացուցակը  և   պաշտոնային   դրույքաչափերը</t>
  </si>
  <si>
    <t>ՀՀ Սյունիքի  մարզի  Մեղրիի համայնքապետարանի  աշխատակազմի կազմակերպական բաժնի պետ</t>
  </si>
  <si>
    <t>ՀՀ Սյունիքի  մարզի  Մեղրիի համայնքապետարանի  աշխատակազմի  ֆինանսատնտեսական և  եկամուտների հավաքագրման բաժնի պետ</t>
  </si>
  <si>
    <t>ՀՀ  Սյունիքի  մարզի  Մեղրիի համայնքապետարանի աշխատակազմի քաղաքաշինության,  հողօգտագործման,  գյուղատնտեսության,  գույքի         կառավարման  բաժնի  պետ</t>
  </si>
  <si>
    <t>ՀՀ Սյունիքի  մարզի  Մեղրիի համայնքապետարանի  աշխատակազմի  կազմակերպական  բաժնի գլխավոր մասնագետ</t>
  </si>
  <si>
    <t>ՀՀ Սյունիքի  մարզի  Մեղրիի համայնքապետարանի  աշխատակազմի  կազմակերպական  բաժնի առաջատար մասնագետ</t>
  </si>
  <si>
    <t>ՀՀ Սյունիքի  մարզի  Մեղրիի համայնքապետարանի  աշխատակազմի ֆինանսատնտեսական և  եկամուտների հավաքագրման բաժնի  գլխավոր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</si>
  <si>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առաջատար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</si>
  <si>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գլխավոր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</si>
  <si>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առաջին կարգի  մասնագետ</t>
  </si>
  <si>
    <t>ՀՀ Սյունիքի  մարզի  Մեղրիի համայնքապետարանի  աշխատակազմի կազմակերպական բաժին</t>
  </si>
  <si>
    <t>ՀՀ Սյունիքի  մարզի  Մեղրիի համայնքապետարանի  աշխատակազմի  ֆինանսատնտեսական և  եկամուտների հավաքագրման բաժին</t>
  </si>
  <si>
    <t>ՀՀ Սյունիքի  մարզի  Մեղրիի համայնքապետարանի  աշխատակազմի ֆինանսատնտեսական և  եկամուտների հավաքագրման բաժնի  առաջատար մասնագետ</t>
  </si>
  <si>
    <t>ՀՀ Սյունիքի  մարզի  Մեղրիի համայնքապետարանի  աշխատակազմի ֆինանսատնտեսական և  եկամուտների հավաքագրման բաժնի առաջին կարգի մասնագետ</t>
  </si>
  <si>
    <t>ՀՀ  Սյունիքի  մարզի  Մեղրիի համայնքապետարանի աշխատակազմի քաղաքաշինության,  հողօգտագործման,  գյուղատնտեսության,  գույքի         կառավարման  բաժին</t>
  </si>
  <si>
    <t>Գործավար</t>
  </si>
  <si>
    <t>Տնտեսվար-ցրիչ</t>
  </si>
  <si>
    <t>Լեհվազ բնակավայրի վարչական ղեկավար</t>
  </si>
  <si>
    <t>Վարչական ղեկավարներ</t>
  </si>
  <si>
    <t>Գործավար-քարտուղար</t>
  </si>
  <si>
    <t>Ցանցային ադմինիստրատոր</t>
  </si>
  <si>
    <t>Անասնաբույժ</t>
  </si>
  <si>
    <t>ՔՍԳ-ի  պատասխանատու  գործավար</t>
  </si>
  <si>
    <t xml:space="preserve">                                                                                              ՔԱՂԱՔԱԿԱՆ   ՊԱՇՏՈՆՆԵՐ</t>
  </si>
  <si>
    <t>ՀԱՅԵՑՈՂԱԿԱՆ ՊԱՇՏՈՆՆԵՐ</t>
  </si>
  <si>
    <t>ՎԱՐՉԱԿԱՆ ՊԱՇՏՈՆՆԵՐ</t>
  </si>
  <si>
    <t>Մամուլի քարտուղար</t>
  </si>
  <si>
    <t>Ավագ անասնաբույժ</t>
  </si>
  <si>
    <t xml:space="preserve">                                                     Քաղաքացիական աշխատանք կատարողներ</t>
  </si>
  <si>
    <t>Պաշտպանության գծով աշխատանքների իրականացման պատասխանատու</t>
  </si>
  <si>
    <t>Համայնքի ղեկավարի առաջին  տեղակալ</t>
  </si>
  <si>
    <t>Էներգետիկ ռեսուրսների և տեղեկատվական տեխնոլոգիաների ոլորտի մասնագետ</t>
  </si>
  <si>
    <t>Քաղաքացիական պաշտպանության, արտակարգ իրավիճակների և զորահավաքների կազմակերպման պատասխանատու</t>
  </si>
  <si>
    <t>N</t>
  </si>
  <si>
    <t>Ագարակ քաղաքի վարչական ղեկավար</t>
  </si>
  <si>
    <t xml:space="preserve">                                                                                                                                                                                  Հավելված ՀՀ Սյունիքի մարզի</t>
  </si>
  <si>
    <t>Ավագանու խմբակցությունների գործավար</t>
  </si>
  <si>
    <t>1.Աշխատակիցների   թվաքանակը՝  67</t>
  </si>
  <si>
    <t>ԵՎ ՊԱՇՏՈՆԱՅԻՆ ԴՐՈՒՅՔԱՉԱՓԵՐԸ</t>
  </si>
  <si>
    <t xml:space="preserve">                ՄԵՂՐԻԻ ՀԱՄԱՅՆՔԱՊԵՏԱՐԱՆԻ ԱՇԽԱՏԱԿԱԶՄԻ ԱՇԽԱՏՈՂՆԵՐԻ ՔԱՆԱԿԸ, ՀԱՍՏԻՔԱՑՈՒՑԱԿԸ,                                           </t>
  </si>
  <si>
    <t>2023թ.</t>
  </si>
  <si>
    <r>
      <t xml:space="preserve">                                                                                                                                                                                </t>
    </r>
    <r>
      <rPr>
        <sz val="16"/>
        <color indexed="8"/>
        <rFont val="GHEA Grapalat"/>
        <family val="3"/>
      </rPr>
      <t xml:space="preserve"> Մեղրի   համայնքի  ավագանու</t>
    </r>
  </si>
  <si>
    <r>
      <t>Համայնքի ղեկավարի խորհրդական</t>
    </r>
    <r>
      <rPr>
        <b/>
        <sz val="18"/>
        <color indexed="8"/>
        <rFont val="GHEA Grapalat"/>
        <family val="3"/>
      </rPr>
      <t xml:space="preserve"> </t>
    </r>
  </si>
  <si>
    <r>
      <rPr>
        <b/>
        <sz val="18"/>
        <color indexed="8"/>
        <rFont val="GHEA Grapalat"/>
        <family val="3"/>
      </rPr>
      <t xml:space="preserve">Գործավար-քարտուղար </t>
    </r>
    <r>
      <rPr>
        <sz val="18"/>
        <color indexed="8"/>
        <rFont val="GHEA Grapalat"/>
        <family val="3"/>
      </rPr>
      <t>Ագարակ վարչական նստավայրում</t>
    </r>
  </si>
  <si>
    <r>
      <rPr>
        <b/>
        <sz val="18"/>
        <color indexed="8"/>
        <rFont val="GHEA Grapalat"/>
        <family val="3"/>
      </rPr>
      <t>Գործավար</t>
    </r>
    <r>
      <rPr>
        <sz val="18"/>
        <color indexed="8"/>
        <rFont val="GHEA Grapalat"/>
        <family val="3"/>
      </rPr>
      <t xml:space="preserve"> Ագարակ վարչական նստավայրում</t>
    </r>
  </si>
  <si>
    <r>
      <rPr>
        <b/>
        <sz val="18"/>
        <color indexed="8"/>
        <rFont val="GHEA Grapalat"/>
        <family val="3"/>
      </rPr>
      <t xml:space="preserve">Գործավար </t>
    </r>
    <r>
      <rPr>
        <sz val="18"/>
        <color indexed="8"/>
        <rFont val="GHEA Grapalat"/>
        <family val="3"/>
      </rPr>
      <t>վարչական նստավայրում</t>
    </r>
  </si>
  <si>
    <t xml:space="preserve">                                                                                                                                             2022  թվականի   դեկտեմբերի  27-ի  N134-Ա որոշման</t>
  </si>
  <si>
    <r>
      <rPr>
        <b/>
        <sz val="18"/>
        <color indexed="8"/>
        <rFont val="GHEA Grapalat"/>
        <family val="3"/>
      </rPr>
      <t xml:space="preserve">Գործավար Լեհվազի </t>
    </r>
    <r>
      <rPr>
        <sz val="18"/>
        <color indexed="8"/>
        <rFont val="GHEA Grapalat"/>
        <family val="3"/>
      </rPr>
      <t>վարչական նստավայրում</t>
    </r>
  </si>
  <si>
    <t xml:space="preserve">                    ՀԱՄԱՅՆՔԻ ՂԵԿԱՎԱՐԻ ԱՌԱՋԻՆ ՏԵՂԱԿԱԼ`                                          </t>
  </si>
  <si>
    <t>Խ․ ԱՆԴՐԵԱՍՅԱՆ</t>
  </si>
  <si>
    <t xml:space="preserve">                                                                                                                                             2023  թվականի  մարտի 16-ի  N   -Ա որոշման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</si>
</sst>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55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color indexed="8"/>
      <name val="GHEA Grapalat"/>
      <family val="3"/>
    </font>
    <font>
      <b/>
      <sz val="18"/>
      <color indexed="8"/>
      <name val="GHEA Grapalat"/>
      <family val="3"/>
    </font>
    <font>
      <sz val="16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GHEA Grapalat"/>
      <family val="3"/>
    </font>
    <font>
      <b/>
      <sz val="24"/>
      <color indexed="8"/>
      <name val="GHEA Grapalat"/>
      <family val="3"/>
    </font>
    <font>
      <b/>
      <sz val="22"/>
      <color indexed="8"/>
      <name val="GHEA Grapalat"/>
      <family val="3"/>
    </font>
    <font>
      <b/>
      <sz val="20"/>
      <color indexed="8"/>
      <name val="GHEA Grapalat"/>
      <family val="3"/>
    </font>
    <font>
      <sz val="20"/>
      <color indexed="8"/>
      <name val="GHEA Grapalat"/>
      <family val="3"/>
    </font>
    <font>
      <sz val="14"/>
      <color indexed="8"/>
      <name val="GHEA Grapalat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GHEA Grapalat"/>
      <family val="3"/>
    </font>
    <font>
      <sz val="22"/>
      <color theme="1"/>
      <name val="GHEA Grapalat"/>
      <family val="3"/>
    </font>
    <font>
      <b/>
      <sz val="24"/>
      <color theme="1"/>
      <name val="GHEA Grapalat"/>
      <family val="3"/>
    </font>
    <font>
      <b/>
      <sz val="18"/>
      <color theme="1"/>
      <name val="GHEA Grapalat"/>
      <family val="3"/>
    </font>
    <font>
      <b/>
      <sz val="22"/>
      <color theme="1"/>
      <name val="GHEA Grapalat"/>
      <family val="3"/>
    </font>
    <font>
      <b/>
      <sz val="20"/>
      <color theme="1"/>
      <name val="GHEA Grapalat"/>
      <family val="3"/>
    </font>
    <font>
      <sz val="20"/>
      <color theme="1"/>
      <name val="GHEA Grapalat"/>
      <family val="3"/>
    </font>
    <font>
      <sz val="14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12" xfId="0" applyFont="1" applyFill="1" applyBorder="1" applyAlignment="1">
      <alignment/>
    </xf>
    <xf numFmtId="0" fontId="50" fillId="0" borderId="13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50" fillId="0" borderId="16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/>
    </xf>
    <xf numFmtId="0" fontId="50" fillId="0" borderId="19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left" wrapText="1"/>
    </xf>
    <xf numFmtId="3" fontId="50" fillId="0" borderId="11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 horizontal="center" vertical="center" wrapText="1"/>
    </xf>
    <xf numFmtId="3" fontId="47" fillId="0" borderId="19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left"/>
    </xf>
    <xf numFmtId="3" fontId="50" fillId="0" borderId="10" xfId="0" applyNumberFormat="1" applyFont="1" applyFill="1" applyBorder="1" applyAlignment="1">
      <alignment horizontal="center"/>
    </xf>
    <xf numFmtId="3" fontId="47" fillId="0" borderId="11" xfId="0" applyNumberFormat="1" applyFont="1" applyFill="1" applyBorder="1" applyAlignment="1">
      <alignment horizontal="left"/>
    </xf>
    <xf numFmtId="3" fontId="50" fillId="0" borderId="19" xfId="0" applyNumberFormat="1" applyFont="1" applyFill="1" applyBorder="1" applyAlignment="1">
      <alignment/>
    </xf>
    <xf numFmtId="3" fontId="47" fillId="0" borderId="11" xfId="0" applyNumberFormat="1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3" fontId="50" fillId="0" borderId="11" xfId="0" applyNumberFormat="1" applyFont="1" applyFill="1" applyBorder="1" applyAlignment="1">
      <alignment vertical="center" wrapText="1"/>
    </xf>
    <xf numFmtId="3" fontId="51" fillId="0" borderId="11" xfId="0" applyNumberFormat="1" applyFont="1" applyFill="1" applyBorder="1" applyAlignment="1">
      <alignment horizontal="left" vertical="center"/>
    </xf>
    <xf numFmtId="3" fontId="52" fillId="0" borderId="10" xfId="0" applyNumberFormat="1" applyFont="1" applyFill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vertical="center"/>
    </xf>
    <xf numFmtId="3" fontId="47" fillId="0" borderId="20" xfId="0" applyNumberFormat="1" applyFont="1" applyFill="1" applyBorder="1" applyAlignment="1">
      <alignment vertical="center"/>
    </xf>
    <xf numFmtId="3" fontId="47" fillId="0" borderId="12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vertical="center"/>
    </xf>
    <xf numFmtId="3" fontId="50" fillId="0" borderId="12" xfId="0" applyNumberFormat="1" applyFont="1" applyFill="1" applyBorder="1" applyAlignment="1">
      <alignment horizontal="center" vertical="center" wrapText="1"/>
    </xf>
    <xf numFmtId="3" fontId="47" fillId="0" borderId="21" xfId="0" applyNumberFormat="1" applyFont="1" applyFill="1" applyBorder="1" applyAlignment="1">
      <alignment vertical="center"/>
    </xf>
    <xf numFmtId="3" fontId="50" fillId="0" borderId="19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3" fontId="47" fillId="0" borderId="10" xfId="0" applyNumberFormat="1" applyFont="1" applyFill="1" applyBorder="1" applyAlignment="1">
      <alignment vertical="center" wrapText="1"/>
    </xf>
    <xf numFmtId="3" fontId="47" fillId="0" borderId="22" xfId="0" applyNumberFormat="1" applyFont="1" applyFill="1" applyBorder="1" applyAlignment="1">
      <alignment horizontal="center" vertical="center"/>
    </xf>
    <xf numFmtId="3" fontId="47" fillId="0" borderId="22" xfId="0" applyNumberFormat="1" applyFont="1" applyFill="1" applyBorder="1" applyAlignment="1">
      <alignment vertical="center" wrapText="1"/>
    </xf>
    <xf numFmtId="3" fontId="50" fillId="0" borderId="22" xfId="0" applyNumberFormat="1" applyFont="1" applyFill="1" applyBorder="1" applyAlignment="1">
      <alignment vertical="center"/>
    </xf>
    <xf numFmtId="3" fontId="50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3" fontId="51" fillId="0" borderId="22" xfId="0" applyNumberFormat="1" applyFont="1" applyFill="1" applyBorder="1" applyAlignment="1">
      <alignment vertical="center"/>
    </xf>
    <xf numFmtId="3" fontId="51" fillId="0" borderId="1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/>
    </xf>
    <xf numFmtId="0" fontId="54" fillId="0" borderId="2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3" fontId="50" fillId="0" borderId="19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right"/>
    </xf>
    <xf numFmtId="3" fontId="3" fillId="0" borderId="11" xfId="0" applyNumberFormat="1" applyFont="1" applyFill="1" applyBorder="1" applyAlignment="1">
      <alignment vertical="center" wrapText="1"/>
    </xf>
    <xf numFmtId="188" fontId="47" fillId="0" borderId="10" xfId="0" applyNumberFormat="1" applyFont="1" applyFill="1" applyBorder="1" applyAlignment="1">
      <alignment horizontal="center" vertical="center"/>
    </xf>
    <xf numFmtId="188" fontId="51" fillId="0" borderId="1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right"/>
    </xf>
    <xf numFmtId="0" fontId="48" fillId="0" borderId="0" xfId="0" applyFont="1" applyFill="1" applyAlignment="1">
      <alignment horizontal="right"/>
    </xf>
    <xf numFmtId="3" fontId="50" fillId="0" borderId="19" xfId="0" applyNumberFormat="1" applyFont="1" applyFill="1" applyBorder="1" applyAlignment="1">
      <alignment horizontal="center"/>
    </xf>
    <xf numFmtId="3" fontId="50" fillId="0" borderId="11" xfId="0" applyNumberFormat="1" applyFont="1" applyFill="1" applyBorder="1" applyAlignment="1">
      <alignment horizontal="center"/>
    </xf>
    <xf numFmtId="3" fontId="50" fillId="0" borderId="19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R86"/>
  <sheetViews>
    <sheetView tabSelected="1" zoomScale="60" zoomScaleNormal="60" zoomScalePageLayoutView="0" workbookViewId="0" topLeftCell="A1">
      <selection activeCell="G8" sqref="G8"/>
    </sheetView>
  </sheetViews>
  <sheetFormatPr defaultColWidth="9.140625" defaultRowHeight="12.75"/>
  <cols>
    <col min="1" max="1" width="7.7109375" style="3" customWidth="1"/>
    <col min="2" max="2" width="72.00390625" style="3" customWidth="1"/>
    <col min="3" max="3" width="27.7109375" style="3" customWidth="1"/>
    <col min="4" max="4" width="39.7109375" style="3" customWidth="1"/>
    <col min="5" max="5" width="34.57421875" style="3" customWidth="1"/>
    <col min="6" max="6" width="42.28125" style="3" customWidth="1"/>
    <col min="7" max="7" width="27.8515625" style="3" customWidth="1"/>
    <col min="8" max="16384" width="9.140625" style="3" customWidth="1"/>
  </cols>
  <sheetData>
    <row r="1" spans="2:6" ht="31.5">
      <c r="B1" s="70" t="s">
        <v>53</v>
      </c>
      <c r="C1" s="70"/>
      <c r="D1" s="70"/>
      <c r="E1" s="70"/>
      <c r="F1" s="70"/>
    </row>
    <row r="2" spans="2:6" ht="31.5">
      <c r="B2" s="71" t="s">
        <v>59</v>
      </c>
      <c r="C2" s="71"/>
      <c r="D2" s="71"/>
      <c r="E2" s="71"/>
      <c r="F2" s="71"/>
    </row>
    <row r="3" spans="2:6" ht="31.5">
      <c r="B3" s="70" t="s">
        <v>68</v>
      </c>
      <c r="C3" s="70"/>
      <c r="D3" s="70"/>
      <c r="E3" s="70"/>
      <c r="F3" s="70"/>
    </row>
    <row r="4" spans="2:6" ht="31.5">
      <c r="B4" s="64"/>
      <c r="C4" s="64"/>
      <c r="D4" s="64"/>
      <c r="E4" s="64"/>
      <c r="F4" s="64"/>
    </row>
    <row r="5" spans="2:6" ht="31.5">
      <c r="B5" s="70" t="s">
        <v>53</v>
      </c>
      <c r="C5" s="70"/>
      <c r="D5" s="70"/>
      <c r="E5" s="70"/>
      <c r="F5" s="70"/>
    </row>
    <row r="6" spans="2:6" ht="31.5">
      <c r="B6" s="71" t="s">
        <v>59</v>
      </c>
      <c r="C6" s="71"/>
      <c r="D6" s="71"/>
      <c r="E6" s="71"/>
      <c r="F6" s="71"/>
    </row>
    <row r="7" spans="2:6" ht="31.5">
      <c r="B7" s="70" t="s">
        <v>64</v>
      </c>
      <c r="C7" s="70"/>
      <c r="D7" s="70"/>
      <c r="E7" s="70"/>
      <c r="F7" s="70"/>
    </row>
    <row r="8" spans="2:6" ht="23.25" customHeight="1">
      <c r="B8" s="70"/>
      <c r="C8" s="70"/>
      <c r="D8" s="70"/>
      <c r="E8" s="70"/>
      <c r="F8" s="70"/>
    </row>
    <row r="9" spans="2:6" ht="31.5">
      <c r="B9" s="68" t="s">
        <v>57</v>
      </c>
      <c r="C9" s="68"/>
      <c r="D9" s="68"/>
      <c r="E9" s="68"/>
      <c r="F9" s="68"/>
    </row>
    <row r="10" spans="2:6" ht="31.5">
      <c r="B10" s="68" t="s">
        <v>56</v>
      </c>
      <c r="C10" s="68"/>
      <c r="D10" s="68"/>
      <c r="E10" s="68"/>
      <c r="F10" s="68"/>
    </row>
    <row r="11" spans="2:6" ht="31.5">
      <c r="B11" s="4"/>
      <c r="C11" s="4"/>
      <c r="D11" s="4"/>
      <c r="E11" s="4"/>
      <c r="F11" s="4"/>
    </row>
    <row r="12" spans="2:6" ht="31.5">
      <c r="B12" s="4" t="s">
        <v>55</v>
      </c>
      <c r="C12" s="4"/>
      <c r="D12" s="4"/>
      <c r="E12" s="4"/>
      <c r="F12" s="4"/>
    </row>
    <row r="13" spans="2:6" ht="34.5" thickBot="1">
      <c r="B13" s="4" t="s">
        <v>18</v>
      </c>
      <c r="C13" s="4"/>
      <c r="D13" s="5" t="s">
        <v>58</v>
      </c>
      <c r="E13" s="4"/>
      <c r="F13" s="4"/>
    </row>
    <row r="14" spans="1:9" ht="31.5">
      <c r="A14" s="6" t="s">
        <v>51</v>
      </c>
      <c r="B14" s="7" t="s">
        <v>5</v>
      </c>
      <c r="C14" s="8" t="s">
        <v>13</v>
      </c>
      <c r="D14" s="8" t="s">
        <v>1</v>
      </c>
      <c r="E14" s="8" t="s">
        <v>3</v>
      </c>
      <c r="F14" s="9" t="s">
        <v>10</v>
      </c>
      <c r="G14" s="10"/>
      <c r="H14" s="10"/>
      <c r="I14" s="10"/>
    </row>
    <row r="15" spans="1:9" ht="66" customHeight="1" thickBot="1">
      <c r="A15" s="6" t="s">
        <v>51</v>
      </c>
      <c r="B15" s="11" t="s">
        <v>4</v>
      </c>
      <c r="C15" s="12" t="s">
        <v>14</v>
      </c>
      <c r="D15" s="13" t="s">
        <v>0</v>
      </c>
      <c r="E15" s="13" t="s">
        <v>2</v>
      </c>
      <c r="F15" s="14" t="s">
        <v>17</v>
      </c>
      <c r="G15" s="10"/>
      <c r="H15" s="10"/>
      <c r="I15" s="10"/>
    </row>
    <row r="16" spans="1:9" ht="39.75" customHeight="1">
      <c r="A16" s="15">
        <v>1</v>
      </c>
      <c r="B16" s="16" t="s">
        <v>41</v>
      </c>
      <c r="C16" s="16"/>
      <c r="D16" s="16"/>
      <c r="E16" s="17"/>
      <c r="F16" s="18"/>
      <c r="G16" s="10"/>
      <c r="H16" s="10"/>
      <c r="I16" s="10"/>
    </row>
    <row r="17" spans="1:9" ht="26.25" customHeight="1">
      <c r="A17" s="15">
        <v>2</v>
      </c>
      <c r="B17" s="19" t="s">
        <v>11</v>
      </c>
      <c r="C17" s="20">
        <v>1</v>
      </c>
      <c r="D17" s="21">
        <v>340000</v>
      </c>
      <c r="E17" s="22">
        <f>C17*D17</f>
        <v>340000</v>
      </c>
      <c r="F17" s="22">
        <f>E17*12</f>
        <v>4080000</v>
      </c>
      <c r="G17" s="10"/>
      <c r="H17" s="10"/>
      <c r="I17" s="10"/>
    </row>
    <row r="18" spans="1:9" ht="26.25" customHeight="1">
      <c r="A18" s="15">
        <v>3</v>
      </c>
      <c r="B18" s="19" t="s">
        <v>48</v>
      </c>
      <c r="C18" s="20">
        <v>1</v>
      </c>
      <c r="D18" s="21">
        <v>260000</v>
      </c>
      <c r="E18" s="22">
        <f>C18*D18</f>
        <v>260000</v>
      </c>
      <c r="F18" s="22">
        <f>E18*12</f>
        <v>3120000</v>
      </c>
      <c r="G18" s="10"/>
      <c r="H18" s="10"/>
      <c r="I18" s="10"/>
    </row>
    <row r="19" spans="1:9" ht="27.75" customHeight="1">
      <c r="A19" s="15">
        <v>4</v>
      </c>
      <c r="B19" s="23" t="s">
        <v>12</v>
      </c>
      <c r="C19" s="20">
        <v>1</v>
      </c>
      <c r="D19" s="21">
        <v>250000</v>
      </c>
      <c r="E19" s="22">
        <f>C19*D19</f>
        <v>250000</v>
      </c>
      <c r="F19" s="22">
        <f>E19*12</f>
        <v>3000000</v>
      </c>
      <c r="G19" s="10"/>
      <c r="H19" s="10"/>
      <c r="I19" s="10"/>
    </row>
    <row r="20" spans="1:9" ht="32.25" customHeight="1">
      <c r="A20" s="15">
        <v>5</v>
      </c>
      <c r="B20" s="24" t="s">
        <v>9</v>
      </c>
      <c r="C20" s="25">
        <f>SUM(C17:C19)</f>
        <v>3</v>
      </c>
      <c r="D20" s="25">
        <f>SUM(D17:D19)</f>
        <v>850000</v>
      </c>
      <c r="E20" s="25">
        <f>SUM(E17:E19)</f>
        <v>850000</v>
      </c>
      <c r="F20" s="25">
        <f>SUM(F17:F19)</f>
        <v>10200000</v>
      </c>
      <c r="G20" s="10"/>
      <c r="H20" s="10"/>
      <c r="I20" s="10"/>
    </row>
    <row r="21" spans="1:9" ht="32.25" customHeight="1">
      <c r="A21" s="15">
        <v>6</v>
      </c>
      <c r="B21" s="72" t="s">
        <v>43</v>
      </c>
      <c r="C21" s="72"/>
      <c r="D21" s="72"/>
      <c r="E21" s="72"/>
      <c r="F21" s="73"/>
      <c r="G21" s="10"/>
      <c r="H21" s="10"/>
      <c r="I21" s="10"/>
    </row>
    <row r="22" spans="1:9" ht="32.25" customHeight="1">
      <c r="A22" s="15">
        <v>7</v>
      </c>
      <c r="B22" s="26" t="s">
        <v>52</v>
      </c>
      <c r="C22" s="21">
        <v>1</v>
      </c>
      <c r="D22" s="21">
        <v>240000</v>
      </c>
      <c r="E22" s="22">
        <f>C22*D22</f>
        <v>240000</v>
      </c>
      <c r="F22" s="22">
        <f>E22*12</f>
        <v>2880000</v>
      </c>
      <c r="G22" s="10"/>
      <c r="H22" s="10"/>
      <c r="I22" s="10"/>
    </row>
    <row r="23" spans="1:9" ht="32.25" customHeight="1">
      <c r="A23" s="15">
        <v>8</v>
      </c>
      <c r="B23" s="26" t="s">
        <v>35</v>
      </c>
      <c r="C23" s="22">
        <v>1</v>
      </c>
      <c r="D23" s="22">
        <v>190000</v>
      </c>
      <c r="E23" s="22">
        <f>C23*D23</f>
        <v>190000</v>
      </c>
      <c r="F23" s="22">
        <f>E23*12</f>
        <v>2280000</v>
      </c>
      <c r="G23" s="10"/>
      <c r="H23" s="10"/>
      <c r="I23" s="10"/>
    </row>
    <row r="24" spans="1:9" ht="32.25" customHeight="1">
      <c r="A24" s="15">
        <v>9</v>
      </c>
      <c r="B24" s="19" t="s">
        <v>36</v>
      </c>
      <c r="C24" s="27">
        <v>7</v>
      </c>
      <c r="D24" s="22">
        <v>160000</v>
      </c>
      <c r="E24" s="22">
        <f>C24*D24</f>
        <v>1120000</v>
      </c>
      <c r="F24" s="22">
        <f>E24*12</f>
        <v>13440000</v>
      </c>
      <c r="G24" s="10"/>
      <c r="H24" s="10"/>
      <c r="I24" s="10"/>
    </row>
    <row r="25" spans="1:9" ht="32.25" customHeight="1">
      <c r="A25" s="15">
        <v>10</v>
      </c>
      <c r="B25" s="28" t="s">
        <v>9</v>
      </c>
      <c r="C25" s="29">
        <f>SUM(C22:C24)</f>
        <v>9</v>
      </c>
      <c r="D25" s="29">
        <f>SUM(D22:D24)</f>
        <v>590000</v>
      </c>
      <c r="E25" s="29">
        <f>SUM(E22:E24)</f>
        <v>1550000</v>
      </c>
      <c r="F25" s="29">
        <f>SUM(F22:F24)</f>
        <v>18600000</v>
      </c>
      <c r="G25" s="10"/>
      <c r="H25" s="10"/>
      <c r="I25" s="10"/>
    </row>
    <row r="26" spans="1:9" ht="32.25" customHeight="1">
      <c r="A26" s="15">
        <v>11</v>
      </c>
      <c r="B26" s="72" t="s">
        <v>42</v>
      </c>
      <c r="C26" s="72"/>
      <c r="D26" s="72"/>
      <c r="E26" s="72"/>
      <c r="F26" s="73"/>
      <c r="G26" s="10"/>
      <c r="H26" s="10"/>
      <c r="I26" s="10"/>
    </row>
    <row r="27" spans="1:9" ht="32.25" customHeight="1">
      <c r="A27" s="15">
        <v>12</v>
      </c>
      <c r="B27" s="30" t="s">
        <v>60</v>
      </c>
      <c r="C27" s="21">
        <v>1</v>
      </c>
      <c r="D27" s="21">
        <v>200000</v>
      </c>
      <c r="E27" s="22">
        <v>200000</v>
      </c>
      <c r="F27" s="22">
        <f>E27*12</f>
        <v>2400000</v>
      </c>
      <c r="G27" s="10"/>
      <c r="H27" s="10"/>
      <c r="I27" s="10"/>
    </row>
    <row r="28" spans="1:9" ht="32.25" customHeight="1">
      <c r="A28" s="15">
        <v>13</v>
      </c>
      <c r="B28" s="26" t="s">
        <v>44</v>
      </c>
      <c r="C28" s="22">
        <v>1</v>
      </c>
      <c r="D28" s="22">
        <v>160000</v>
      </c>
      <c r="E28" s="22">
        <f>C28*D28</f>
        <v>160000</v>
      </c>
      <c r="F28" s="22">
        <f>E28*12</f>
        <v>1920000</v>
      </c>
      <c r="G28" s="10"/>
      <c r="H28" s="10"/>
      <c r="I28" s="10"/>
    </row>
    <row r="29" spans="1:9" ht="42" customHeight="1">
      <c r="A29" s="15">
        <v>14</v>
      </c>
      <c r="B29" s="28" t="s">
        <v>9</v>
      </c>
      <c r="C29" s="25">
        <f>SUM(C27:C28)</f>
        <v>2</v>
      </c>
      <c r="D29" s="25">
        <f>SUM(D27:D28)</f>
        <v>360000</v>
      </c>
      <c r="E29" s="25">
        <f>SUM(E27:E28)</f>
        <v>360000</v>
      </c>
      <c r="F29" s="25">
        <f>SUM(F27:F28)</f>
        <v>4320000</v>
      </c>
      <c r="G29" s="10"/>
      <c r="H29" s="10"/>
      <c r="I29" s="10"/>
    </row>
    <row r="30" spans="1:9" ht="43.5" customHeight="1">
      <c r="A30" s="15">
        <v>15</v>
      </c>
      <c r="B30" s="31" t="s">
        <v>15</v>
      </c>
      <c r="C30" s="31"/>
      <c r="D30" s="31"/>
      <c r="E30" s="62"/>
      <c r="F30" s="22"/>
      <c r="G30" s="10"/>
      <c r="H30" s="10"/>
      <c r="I30" s="10"/>
    </row>
    <row r="31" spans="1:9" ht="75.75" customHeight="1">
      <c r="A31" s="15">
        <v>16</v>
      </c>
      <c r="B31" s="32" t="s">
        <v>16</v>
      </c>
      <c r="C31" s="22">
        <v>1</v>
      </c>
      <c r="D31" s="22">
        <v>270000</v>
      </c>
      <c r="E31" s="22">
        <f>C31*D31</f>
        <v>270000</v>
      </c>
      <c r="F31" s="22">
        <f>E31*12</f>
        <v>3240000</v>
      </c>
      <c r="G31" s="17"/>
      <c r="H31" s="10"/>
      <c r="I31" s="10"/>
    </row>
    <row r="32" spans="1:9" s="36" customFormat="1" ht="42" customHeight="1">
      <c r="A32" s="15">
        <v>17</v>
      </c>
      <c r="B32" s="33" t="s">
        <v>9</v>
      </c>
      <c r="C32" s="25">
        <f>SUM(C31)</f>
        <v>1</v>
      </c>
      <c r="D32" s="25">
        <f>SUM(D31)</f>
        <v>270000</v>
      </c>
      <c r="E32" s="25">
        <f>SUM(E31)</f>
        <v>270000</v>
      </c>
      <c r="F32" s="25">
        <f>SUM(F31)</f>
        <v>3240000</v>
      </c>
      <c r="G32" s="34"/>
      <c r="H32" s="35"/>
      <c r="I32" s="35"/>
    </row>
    <row r="33" spans="1:9" ht="39.75" customHeight="1">
      <c r="A33" s="15">
        <v>18</v>
      </c>
      <c r="B33" s="74" t="s">
        <v>28</v>
      </c>
      <c r="C33" s="74"/>
      <c r="D33" s="74"/>
      <c r="E33" s="74"/>
      <c r="F33" s="75"/>
      <c r="G33" s="17"/>
      <c r="H33" s="10"/>
      <c r="I33" s="10"/>
    </row>
    <row r="34" spans="1:9" ht="86.25" customHeight="1">
      <c r="A34" s="15">
        <v>19</v>
      </c>
      <c r="B34" s="32" t="s">
        <v>19</v>
      </c>
      <c r="C34" s="22">
        <v>1</v>
      </c>
      <c r="D34" s="22">
        <v>245000</v>
      </c>
      <c r="E34" s="22">
        <f>C34*D34</f>
        <v>245000</v>
      </c>
      <c r="F34" s="22">
        <f>E34*12</f>
        <v>2940000</v>
      </c>
      <c r="G34" s="17"/>
      <c r="H34" s="10"/>
      <c r="I34" s="10"/>
    </row>
    <row r="35" spans="1:9" ht="114.75" customHeight="1">
      <c r="A35" s="15">
        <v>20</v>
      </c>
      <c r="B35" s="32" t="s">
        <v>22</v>
      </c>
      <c r="C35" s="22">
        <v>5</v>
      </c>
      <c r="D35" s="22">
        <v>200000</v>
      </c>
      <c r="E35" s="22">
        <f>C35*D35</f>
        <v>1000000</v>
      </c>
      <c r="F35" s="22">
        <f>E35*12</f>
        <v>12000000</v>
      </c>
      <c r="G35" s="17"/>
      <c r="H35" s="10"/>
      <c r="I35" s="10"/>
    </row>
    <row r="36" spans="1:9" ht="99.75" customHeight="1">
      <c r="A36" s="15">
        <v>21</v>
      </c>
      <c r="B36" s="32" t="s">
        <v>23</v>
      </c>
      <c r="C36" s="22">
        <v>6</v>
      </c>
      <c r="D36" s="22">
        <v>170000</v>
      </c>
      <c r="E36" s="22">
        <f>C36*D36</f>
        <v>1020000</v>
      </c>
      <c r="F36" s="22">
        <f>E36*12</f>
        <v>12240000</v>
      </c>
      <c r="G36" s="17"/>
      <c r="H36" s="10"/>
      <c r="I36" s="10"/>
    </row>
    <row r="37" spans="1:9" ht="39.75" customHeight="1">
      <c r="A37" s="15">
        <v>22</v>
      </c>
      <c r="B37" s="33" t="s">
        <v>9</v>
      </c>
      <c r="C37" s="25">
        <f>SUM(C34:C36)</f>
        <v>12</v>
      </c>
      <c r="D37" s="25">
        <f>SUM(D34:D36)</f>
        <v>615000</v>
      </c>
      <c r="E37" s="25">
        <f>SUM(E34:E36)</f>
        <v>2265000</v>
      </c>
      <c r="F37" s="25">
        <f>SUM(F34:F36)</f>
        <v>27180000</v>
      </c>
      <c r="G37" s="17"/>
      <c r="H37" s="10"/>
      <c r="I37" s="10"/>
    </row>
    <row r="38" spans="1:9" ht="60" customHeight="1">
      <c r="A38" s="15">
        <v>23</v>
      </c>
      <c r="B38" s="74" t="s">
        <v>29</v>
      </c>
      <c r="C38" s="74"/>
      <c r="D38" s="74"/>
      <c r="E38" s="74"/>
      <c r="F38" s="75"/>
      <c r="G38" s="17"/>
      <c r="H38" s="10"/>
      <c r="I38" s="10"/>
    </row>
    <row r="39" spans="1:9" ht="135" customHeight="1">
      <c r="A39" s="15">
        <v>24</v>
      </c>
      <c r="B39" s="32" t="s">
        <v>20</v>
      </c>
      <c r="C39" s="22">
        <v>1</v>
      </c>
      <c r="D39" s="22">
        <v>245000</v>
      </c>
      <c r="E39" s="22">
        <f>C39*D39</f>
        <v>245000</v>
      </c>
      <c r="F39" s="22">
        <f>E39*12</f>
        <v>2940000</v>
      </c>
      <c r="G39" s="17"/>
      <c r="H39" s="10"/>
      <c r="I39" s="10"/>
    </row>
    <row r="40" spans="1:9" ht="122.25" customHeight="1">
      <c r="A40" s="15">
        <v>25</v>
      </c>
      <c r="B40" s="32" t="s">
        <v>24</v>
      </c>
      <c r="C40" s="22">
        <v>3</v>
      </c>
      <c r="D40" s="22">
        <v>200000</v>
      </c>
      <c r="E40" s="22">
        <f>C40*D40</f>
        <v>600000</v>
      </c>
      <c r="F40" s="22">
        <f>E40*12</f>
        <v>7200000</v>
      </c>
      <c r="G40" s="17"/>
      <c r="H40" s="10"/>
      <c r="I40" s="10"/>
    </row>
    <row r="41" spans="1:9" ht="139.5" customHeight="1">
      <c r="A41" s="15">
        <v>26</v>
      </c>
      <c r="B41" s="32" t="s">
        <v>30</v>
      </c>
      <c r="C41" s="22">
        <v>3</v>
      </c>
      <c r="D41" s="22">
        <v>170000</v>
      </c>
      <c r="E41" s="22">
        <f>C41*D41</f>
        <v>510000</v>
      </c>
      <c r="F41" s="22">
        <f>E41*12</f>
        <v>6120000</v>
      </c>
      <c r="G41" s="17"/>
      <c r="H41" s="10"/>
      <c r="I41" s="10"/>
    </row>
    <row r="42" spans="1:9" ht="146.25" customHeight="1">
      <c r="A42" s="15">
        <v>27</v>
      </c>
      <c r="B42" s="32" t="s">
        <v>31</v>
      </c>
      <c r="C42" s="22">
        <v>1</v>
      </c>
      <c r="D42" s="22">
        <v>145000</v>
      </c>
      <c r="E42" s="22">
        <f>C42*D42</f>
        <v>145000</v>
      </c>
      <c r="F42" s="22">
        <f>E42*12</f>
        <v>1740000</v>
      </c>
      <c r="G42" s="17"/>
      <c r="H42" s="10"/>
      <c r="I42" s="10"/>
    </row>
    <row r="43" spans="1:9" ht="41.25" customHeight="1">
      <c r="A43" s="15">
        <v>28</v>
      </c>
      <c r="B43" s="33" t="s">
        <v>9</v>
      </c>
      <c r="C43" s="25">
        <f>SUM(C39:C42)</f>
        <v>8</v>
      </c>
      <c r="D43" s="25">
        <f>SUM(D39:D42)</f>
        <v>760000</v>
      </c>
      <c r="E43" s="25">
        <f>SUM(E39:E42)</f>
        <v>1500000</v>
      </c>
      <c r="F43" s="25">
        <f>SUM(F39:F42)</f>
        <v>18000000</v>
      </c>
      <c r="G43" s="17"/>
      <c r="H43" s="10"/>
      <c r="I43" s="10"/>
    </row>
    <row r="44" spans="1:9" ht="55.5" customHeight="1">
      <c r="A44" s="15">
        <v>29</v>
      </c>
      <c r="B44" s="74" t="s">
        <v>32</v>
      </c>
      <c r="C44" s="74"/>
      <c r="D44" s="74"/>
      <c r="E44" s="74"/>
      <c r="F44" s="75"/>
      <c r="G44" s="17"/>
      <c r="H44" s="10"/>
      <c r="I44" s="10"/>
    </row>
    <row r="45" spans="1:9" ht="129.75" customHeight="1">
      <c r="A45" s="15">
        <v>30</v>
      </c>
      <c r="B45" s="32" t="s">
        <v>21</v>
      </c>
      <c r="C45" s="22">
        <v>1</v>
      </c>
      <c r="D45" s="22">
        <v>245000</v>
      </c>
      <c r="E45" s="22">
        <f>C45*D45</f>
        <v>245000</v>
      </c>
      <c r="F45" s="22">
        <f>E45*12</f>
        <v>2940000</v>
      </c>
      <c r="G45" s="17"/>
      <c r="H45" s="10"/>
      <c r="I45" s="10"/>
    </row>
    <row r="46" spans="1:9" ht="144" customHeight="1">
      <c r="A46" s="15">
        <v>31</v>
      </c>
      <c r="B46" s="32" t="s">
        <v>26</v>
      </c>
      <c r="C46" s="22">
        <v>3</v>
      </c>
      <c r="D46" s="22">
        <v>200000</v>
      </c>
      <c r="E46" s="22">
        <f>C46*D46</f>
        <v>600000</v>
      </c>
      <c r="F46" s="22">
        <f>E46*12</f>
        <v>7200000</v>
      </c>
      <c r="G46" s="10"/>
      <c r="H46" s="10"/>
      <c r="I46" s="10"/>
    </row>
    <row r="47" spans="1:9" ht="144" customHeight="1">
      <c r="A47" s="15">
        <v>32</v>
      </c>
      <c r="B47" s="32" t="s">
        <v>25</v>
      </c>
      <c r="C47" s="22">
        <v>3</v>
      </c>
      <c r="D47" s="22">
        <v>170000</v>
      </c>
      <c r="E47" s="22">
        <f>C47*D47</f>
        <v>510000</v>
      </c>
      <c r="F47" s="22">
        <f>E47*12</f>
        <v>6120000</v>
      </c>
      <c r="G47" s="10"/>
      <c r="H47" s="10"/>
      <c r="I47" s="10"/>
    </row>
    <row r="48" spans="1:9" ht="147.75" customHeight="1">
      <c r="A48" s="15">
        <v>33</v>
      </c>
      <c r="B48" s="32" t="s">
        <v>27</v>
      </c>
      <c r="C48" s="22">
        <v>1</v>
      </c>
      <c r="D48" s="22">
        <v>145000</v>
      </c>
      <c r="E48" s="22">
        <f>C48*D48</f>
        <v>145000</v>
      </c>
      <c r="F48" s="22">
        <f>E48*12</f>
        <v>1740000</v>
      </c>
      <c r="G48" s="10"/>
      <c r="H48" s="10"/>
      <c r="I48" s="10"/>
    </row>
    <row r="49" spans="1:9" ht="39.75" customHeight="1">
      <c r="A49" s="15">
        <v>34</v>
      </c>
      <c r="B49" s="37" t="s">
        <v>9</v>
      </c>
      <c r="C49" s="25">
        <f>SUM(C45:C48)</f>
        <v>8</v>
      </c>
      <c r="D49" s="25">
        <f>SUM(D45:D48)</f>
        <v>760000</v>
      </c>
      <c r="E49" s="25">
        <f>SUM(E45:E48)</f>
        <v>1500000</v>
      </c>
      <c r="F49" s="25">
        <f>SUM(F45:F48)</f>
        <v>18000000</v>
      </c>
      <c r="G49" s="10"/>
      <c r="H49" s="10"/>
      <c r="I49" s="10"/>
    </row>
    <row r="50" spans="1:9" s="36" customFormat="1" ht="37.5" customHeight="1">
      <c r="A50" s="15">
        <v>35</v>
      </c>
      <c r="B50" s="38" t="s">
        <v>9</v>
      </c>
      <c r="C50" s="39">
        <f>C32+C37+C43+C49</f>
        <v>29</v>
      </c>
      <c r="D50" s="39">
        <f>D32+D37+D43+D49</f>
        <v>2405000</v>
      </c>
      <c r="E50" s="39">
        <f>E32+E37+E43+E49</f>
        <v>5535000</v>
      </c>
      <c r="F50" s="39">
        <f>F32+F37+F43+F49</f>
        <v>66420000</v>
      </c>
      <c r="G50" s="35"/>
      <c r="H50" s="35"/>
      <c r="I50" s="35"/>
    </row>
    <row r="51" spans="1:9" ht="43.5" customHeight="1">
      <c r="A51" s="15">
        <v>36</v>
      </c>
      <c r="B51" s="31" t="s">
        <v>8</v>
      </c>
      <c r="C51" s="31"/>
      <c r="D51" s="31"/>
      <c r="E51" s="63"/>
      <c r="F51" s="22"/>
      <c r="G51" s="10"/>
      <c r="H51" s="10"/>
      <c r="I51" s="10"/>
    </row>
    <row r="52" spans="1:9" ht="41.25" customHeight="1">
      <c r="A52" s="15">
        <v>37</v>
      </c>
      <c r="B52" s="32" t="s">
        <v>40</v>
      </c>
      <c r="C52" s="22">
        <v>1</v>
      </c>
      <c r="D52" s="22">
        <v>175000</v>
      </c>
      <c r="E52" s="22">
        <f>C52*D52</f>
        <v>175000</v>
      </c>
      <c r="F52" s="22">
        <f>E52*12</f>
        <v>2100000</v>
      </c>
      <c r="G52" s="10"/>
      <c r="H52" s="10"/>
      <c r="I52" s="10"/>
    </row>
    <row r="53" spans="1:9" ht="37.5" customHeight="1">
      <c r="A53" s="15">
        <v>38</v>
      </c>
      <c r="B53" s="32" t="s">
        <v>33</v>
      </c>
      <c r="C53" s="22">
        <v>1</v>
      </c>
      <c r="D53" s="1">
        <v>140000</v>
      </c>
      <c r="E53" s="22">
        <f aca="true" t="shared" si="0" ref="E53:E64">C53*D53</f>
        <v>140000</v>
      </c>
      <c r="F53" s="22">
        <f aca="true" t="shared" si="1" ref="F53:F64">E53*12</f>
        <v>1680000</v>
      </c>
      <c r="G53" s="10"/>
      <c r="H53" s="10"/>
      <c r="I53" s="10"/>
    </row>
    <row r="54" spans="1:9" ht="39" customHeight="1">
      <c r="A54" s="15">
        <v>39</v>
      </c>
      <c r="B54" s="32" t="s">
        <v>37</v>
      </c>
      <c r="C54" s="1">
        <v>1</v>
      </c>
      <c r="D54" s="1">
        <v>140000</v>
      </c>
      <c r="E54" s="22">
        <f t="shared" si="0"/>
        <v>140000</v>
      </c>
      <c r="F54" s="22">
        <f t="shared" si="1"/>
        <v>1680000</v>
      </c>
      <c r="G54" s="10"/>
      <c r="H54" s="10"/>
      <c r="I54" s="10"/>
    </row>
    <row r="55" spans="1:9" ht="72" customHeight="1">
      <c r="A55" s="15">
        <v>40</v>
      </c>
      <c r="B55" s="32" t="s">
        <v>61</v>
      </c>
      <c r="C55" s="1">
        <v>1</v>
      </c>
      <c r="D55" s="1">
        <v>140000</v>
      </c>
      <c r="E55" s="22">
        <f t="shared" si="0"/>
        <v>140000</v>
      </c>
      <c r="F55" s="22">
        <f t="shared" si="1"/>
        <v>1680000</v>
      </c>
      <c r="G55" s="10"/>
      <c r="H55" s="10"/>
      <c r="I55" s="10"/>
    </row>
    <row r="56" spans="1:9" ht="70.5" customHeight="1">
      <c r="A56" s="15">
        <v>41</v>
      </c>
      <c r="B56" s="32" t="s">
        <v>62</v>
      </c>
      <c r="C56" s="1">
        <v>1</v>
      </c>
      <c r="D56" s="1">
        <v>104000</v>
      </c>
      <c r="E56" s="22">
        <f t="shared" si="0"/>
        <v>104000</v>
      </c>
      <c r="F56" s="22">
        <f>E56*12</f>
        <v>1248000</v>
      </c>
      <c r="G56" s="10"/>
      <c r="H56" s="10"/>
      <c r="I56" s="10"/>
    </row>
    <row r="57" spans="1:6" s="10" customFormat="1" ht="57" customHeight="1">
      <c r="A57" s="15">
        <v>42</v>
      </c>
      <c r="B57" s="65" t="s">
        <v>65</v>
      </c>
      <c r="C57" s="1">
        <v>1</v>
      </c>
      <c r="D57" s="1">
        <v>104000</v>
      </c>
      <c r="E57" s="22">
        <f>C57*D57</f>
        <v>104000</v>
      </c>
      <c r="F57" s="22">
        <f>E57*12</f>
        <v>1248000</v>
      </c>
    </row>
    <row r="58" spans="1:6" s="10" customFormat="1" ht="57" customHeight="1">
      <c r="A58" s="15">
        <v>43</v>
      </c>
      <c r="B58" s="32" t="s">
        <v>63</v>
      </c>
      <c r="C58" s="66">
        <v>3.5</v>
      </c>
      <c r="D58" s="1">
        <v>108000</v>
      </c>
      <c r="E58" s="22">
        <f>C58*D58</f>
        <v>378000</v>
      </c>
      <c r="F58" s="22">
        <f>E58*12</f>
        <v>4536000</v>
      </c>
    </row>
    <row r="59" spans="1:6" s="10" customFormat="1" ht="57" customHeight="1">
      <c r="A59" s="15">
        <v>44</v>
      </c>
      <c r="B59" s="37" t="s">
        <v>54</v>
      </c>
      <c r="C59" s="1">
        <v>4</v>
      </c>
      <c r="D59" s="1">
        <v>104000</v>
      </c>
      <c r="E59" s="22">
        <f t="shared" si="0"/>
        <v>416000</v>
      </c>
      <c r="F59" s="22">
        <f t="shared" si="1"/>
        <v>4992000</v>
      </c>
    </row>
    <row r="60" spans="1:6" s="10" customFormat="1" ht="81" customHeight="1">
      <c r="A60" s="15">
        <v>45</v>
      </c>
      <c r="B60" s="32" t="s">
        <v>49</v>
      </c>
      <c r="C60" s="1">
        <v>1</v>
      </c>
      <c r="D60" s="1">
        <v>155000</v>
      </c>
      <c r="E60" s="22">
        <f t="shared" si="0"/>
        <v>155000</v>
      </c>
      <c r="F60" s="22">
        <f t="shared" si="1"/>
        <v>1860000</v>
      </c>
    </row>
    <row r="61" spans="1:252" ht="46.5" customHeight="1">
      <c r="A61" s="15">
        <v>46</v>
      </c>
      <c r="B61" s="40" t="s">
        <v>6</v>
      </c>
      <c r="C61" s="22">
        <v>1</v>
      </c>
      <c r="D61" s="22">
        <v>145000</v>
      </c>
      <c r="E61" s="22">
        <f t="shared" si="0"/>
        <v>145000</v>
      </c>
      <c r="F61" s="22">
        <f t="shared" si="1"/>
        <v>1740000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spans="1:252" ht="46.5" customHeight="1">
      <c r="A62" s="15">
        <v>47</v>
      </c>
      <c r="B62" s="40" t="s">
        <v>6</v>
      </c>
      <c r="C62" s="22">
        <v>1</v>
      </c>
      <c r="D62" s="22">
        <v>104000</v>
      </c>
      <c r="E62" s="22">
        <f t="shared" si="0"/>
        <v>104000</v>
      </c>
      <c r="F62" s="22">
        <f t="shared" si="1"/>
        <v>1248000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spans="1:252" ht="46.5" customHeight="1">
      <c r="A63" s="15">
        <v>48</v>
      </c>
      <c r="B63" s="40" t="s">
        <v>34</v>
      </c>
      <c r="C63" s="22">
        <v>1</v>
      </c>
      <c r="D63" s="22">
        <v>104000</v>
      </c>
      <c r="E63" s="22">
        <f t="shared" si="0"/>
        <v>104000</v>
      </c>
      <c r="F63" s="22">
        <f t="shared" si="1"/>
        <v>1248000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spans="1:9" ht="41.25" customHeight="1">
      <c r="A64" s="15">
        <v>49</v>
      </c>
      <c r="B64" s="41" t="s">
        <v>7</v>
      </c>
      <c r="C64" s="42">
        <v>2</v>
      </c>
      <c r="D64" s="42">
        <v>140000</v>
      </c>
      <c r="E64" s="22">
        <f t="shared" si="0"/>
        <v>280000</v>
      </c>
      <c r="F64" s="22">
        <f t="shared" si="1"/>
        <v>3360000</v>
      </c>
      <c r="G64" s="10"/>
      <c r="H64" s="10"/>
      <c r="I64" s="10"/>
    </row>
    <row r="65" spans="1:9" s="36" customFormat="1" ht="36" customHeight="1">
      <c r="A65" s="15">
        <v>50</v>
      </c>
      <c r="B65" s="43" t="s">
        <v>9</v>
      </c>
      <c r="C65" s="44">
        <f>SUM(C52:C64)</f>
        <v>19.5</v>
      </c>
      <c r="D65" s="44">
        <f>SUM(D52:D64)</f>
        <v>1663000</v>
      </c>
      <c r="E65" s="44">
        <f>SUM(E52:E64)</f>
        <v>2385000</v>
      </c>
      <c r="F65" s="44">
        <f>SUM(F52:F64)</f>
        <v>28620000</v>
      </c>
      <c r="G65" s="35"/>
      <c r="H65" s="35"/>
      <c r="I65" s="35"/>
    </row>
    <row r="66" spans="1:9" s="48" customFormat="1" ht="39" customHeight="1">
      <c r="A66" s="15">
        <v>51</v>
      </c>
      <c r="B66" s="45"/>
      <c r="C66" s="46" t="s">
        <v>46</v>
      </c>
      <c r="D66" s="46"/>
      <c r="E66" s="62"/>
      <c r="F66" s="2"/>
      <c r="G66" s="47"/>
      <c r="H66" s="47"/>
      <c r="I66" s="47"/>
    </row>
    <row r="67" spans="1:9" s="48" customFormat="1" ht="104.25" customHeight="1">
      <c r="A67" s="15">
        <v>52</v>
      </c>
      <c r="B67" s="49" t="s">
        <v>50</v>
      </c>
      <c r="C67" s="1">
        <v>1</v>
      </c>
      <c r="D67" s="1">
        <v>180000</v>
      </c>
      <c r="E67" s="22">
        <f>C67*D67</f>
        <v>180000</v>
      </c>
      <c r="F67" s="22">
        <f>E67*12</f>
        <v>2160000</v>
      </c>
      <c r="G67" s="47"/>
      <c r="H67" s="47"/>
      <c r="I67" s="47"/>
    </row>
    <row r="68" spans="1:9" s="48" customFormat="1" ht="65.25" customHeight="1">
      <c r="A68" s="15">
        <v>53</v>
      </c>
      <c r="B68" s="32" t="s">
        <v>47</v>
      </c>
      <c r="C68" s="50">
        <v>1</v>
      </c>
      <c r="D68" s="1">
        <v>104000</v>
      </c>
      <c r="E68" s="22">
        <f>C68*D68</f>
        <v>104000</v>
      </c>
      <c r="F68" s="22">
        <f>E68*12</f>
        <v>1248000</v>
      </c>
      <c r="G68" s="47"/>
      <c r="H68" s="47"/>
      <c r="I68" s="47"/>
    </row>
    <row r="69" spans="1:9" s="48" customFormat="1" ht="65.25" customHeight="1">
      <c r="A69" s="15">
        <v>54</v>
      </c>
      <c r="B69" s="51" t="s">
        <v>38</v>
      </c>
      <c r="C69" s="50">
        <v>1</v>
      </c>
      <c r="D69" s="1">
        <v>150000</v>
      </c>
      <c r="E69" s="22">
        <f>C69*D69</f>
        <v>150000</v>
      </c>
      <c r="F69" s="22">
        <f>E69*12</f>
        <v>1800000</v>
      </c>
      <c r="G69" s="47"/>
      <c r="H69" s="47"/>
      <c r="I69" s="47"/>
    </row>
    <row r="70" spans="1:9" s="48" customFormat="1" ht="65.25" customHeight="1">
      <c r="A70" s="15">
        <v>55</v>
      </c>
      <c r="B70" s="51" t="s">
        <v>45</v>
      </c>
      <c r="C70" s="50">
        <v>1</v>
      </c>
      <c r="D70" s="1">
        <v>239000</v>
      </c>
      <c r="E70" s="22">
        <f>C70*D70</f>
        <v>239000</v>
      </c>
      <c r="F70" s="22">
        <f>E70*12</f>
        <v>2868000</v>
      </c>
      <c r="G70" s="47"/>
      <c r="H70" s="47"/>
      <c r="I70" s="47"/>
    </row>
    <row r="71" spans="1:9" s="48" customFormat="1" ht="65.25" customHeight="1">
      <c r="A71" s="15">
        <v>56</v>
      </c>
      <c r="B71" s="51" t="s">
        <v>39</v>
      </c>
      <c r="C71" s="50">
        <v>1</v>
      </c>
      <c r="D71" s="1">
        <v>138000</v>
      </c>
      <c r="E71" s="22">
        <f>C71*D71</f>
        <v>138000</v>
      </c>
      <c r="F71" s="22">
        <f>E71*12</f>
        <v>1656000</v>
      </c>
      <c r="G71" s="47"/>
      <c r="H71" s="47"/>
      <c r="I71" s="47"/>
    </row>
    <row r="72" spans="1:9" s="55" customFormat="1" ht="33.75" customHeight="1">
      <c r="A72" s="15">
        <v>57</v>
      </c>
      <c r="B72" s="52" t="s">
        <v>9</v>
      </c>
      <c r="C72" s="53">
        <f>SUM(C67:C71)</f>
        <v>5</v>
      </c>
      <c r="D72" s="53">
        <f>SUM(D67:D71)</f>
        <v>811000</v>
      </c>
      <c r="E72" s="53">
        <f>SUM(E67:E71)</f>
        <v>811000</v>
      </c>
      <c r="F72" s="53">
        <f>SUM(F67:F71)</f>
        <v>9732000</v>
      </c>
      <c r="G72" s="54"/>
      <c r="H72" s="54"/>
      <c r="I72" s="54"/>
    </row>
    <row r="73" spans="1:9" s="48" customFormat="1" ht="33.75" customHeight="1">
      <c r="A73" s="15">
        <v>58</v>
      </c>
      <c r="B73" s="56" t="s">
        <v>9</v>
      </c>
      <c r="C73" s="67">
        <f>C20+C25+C29+C50+C65+C72</f>
        <v>67.5</v>
      </c>
      <c r="D73" s="57">
        <f>D20+D25+D29+D50+D65+D72</f>
        <v>6679000</v>
      </c>
      <c r="E73" s="57">
        <f>E20+E25+E29+E50+E65+E72</f>
        <v>11491000</v>
      </c>
      <c r="F73" s="57">
        <f>F20+F25+F29+F50+F65+F72</f>
        <v>137892000</v>
      </c>
      <c r="G73" s="58"/>
      <c r="H73" s="47"/>
      <c r="I73" s="47"/>
    </row>
    <row r="74" spans="2:9" ht="27" customHeight="1">
      <c r="B74" s="59"/>
      <c r="C74" s="59"/>
      <c r="D74" s="59"/>
      <c r="E74" s="59"/>
      <c r="F74" s="59"/>
      <c r="G74" s="10"/>
      <c r="H74" s="10"/>
      <c r="I74" s="10"/>
    </row>
    <row r="75" spans="2:9" ht="31.5">
      <c r="B75" s="10"/>
      <c r="C75" s="10"/>
      <c r="D75" s="10"/>
      <c r="E75" s="10"/>
      <c r="F75" s="10"/>
      <c r="G75" s="10"/>
      <c r="H75" s="10"/>
      <c r="I75" s="10"/>
    </row>
    <row r="76" spans="1:9" ht="31.5">
      <c r="A76" s="69" t="s">
        <v>66</v>
      </c>
      <c r="B76" s="69"/>
      <c r="C76" s="69"/>
      <c r="E76" s="61" t="s">
        <v>67</v>
      </c>
      <c r="F76" s="60"/>
      <c r="G76" s="10"/>
      <c r="H76" s="10"/>
      <c r="I76" s="10"/>
    </row>
    <row r="77" spans="2:9" ht="31.5">
      <c r="B77" s="10"/>
      <c r="C77" s="10"/>
      <c r="D77" s="10"/>
      <c r="E77" s="10"/>
      <c r="F77" s="10"/>
      <c r="G77" s="10"/>
      <c r="H77" s="10"/>
      <c r="I77" s="10"/>
    </row>
    <row r="78" spans="2:9" ht="31.5">
      <c r="B78" s="10"/>
      <c r="C78" s="10"/>
      <c r="D78" s="10"/>
      <c r="E78" s="10"/>
      <c r="F78" s="10"/>
      <c r="G78" s="10"/>
      <c r="H78" s="10"/>
      <c r="I78" s="10"/>
    </row>
    <row r="79" spans="2:9" ht="31.5">
      <c r="B79" s="10"/>
      <c r="C79" s="10"/>
      <c r="D79" s="10"/>
      <c r="E79" s="10"/>
      <c r="F79" s="10"/>
      <c r="G79" s="10"/>
      <c r="H79" s="10"/>
      <c r="I79" s="10"/>
    </row>
    <row r="80" spans="2:9" ht="31.5">
      <c r="B80" s="10"/>
      <c r="C80" s="10"/>
      <c r="D80" s="10"/>
      <c r="E80" s="10"/>
      <c r="F80" s="10"/>
      <c r="G80" s="10"/>
      <c r="H80" s="10"/>
      <c r="I80" s="10"/>
    </row>
    <row r="81" spans="2:9" ht="31.5">
      <c r="B81" s="10"/>
      <c r="C81" s="10"/>
      <c r="D81" s="10"/>
      <c r="E81" s="10"/>
      <c r="F81" s="10"/>
      <c r="G81" s="10"/>
      <c r="H81" s="10"/>
      <c r="I81" s="10"/>
    </row>
    <row r="82" spans="2:9" ht="31.5">
      <c r="B82" s="10"/>
      <c r="C82" s="10"/>
      <c r="D82" s="10"/>
      <c r="E82" s="10"/>
      <c r="F82" s="10"/>
      <c r="G82" s="10"/>
      <c r="H82" s="10"/>
      <c r="I82" s="10"/>
    </row>
    <row r="83" spans="2:9" ht="31.5">
      <c r="B83" s="10"/>
      <c r="C83" s="10"/>
      <c r="D83" s="10"/>
      <c r="E83" s="10"/>
      <c r="F83" s="10"/>
      <c r="G83" s="10"/>
      <c r="H83" s="10"/>
      <c r="I83" s="10"/>
    </row>
    <row r="84" spans="2:9" ht="31.5">
      <c r="B84" s="10"/>
      <c r="C84" s="10"/>
      <c r="D84" s="10"/>
      <c r="E84" s="10"/>
      <c r="F84" s="10"/>
      <c r="G84" s="10"/>
      <c r="H84" s="10"/>
      <c r="I84" s="10"/>
    </row>
    <row r="85" spans="2:9" ht="31.5">
      <c r="B85" s="10"/>
      <c r="C85" s="10"/>
      <c r="D85" s="10"/>
      <c r="E85" s="10"/>
      <c r="F85" s="10"/>
      <c r="G85" s="10"/>
      <c r="H85" s="10"/>
      <c r="I85" s="10"/>
    </row>
    <row r="86" spans="2:9" ht="31.5">
      <c r="B86" s="10"/>
      <c r="C86" s="10"/>
      <c r="D86" s="10"/>
      <c r="E86" s="10"/>
      <c r="G86" s="10"/>
      <c r="H86" s="10"/>
      <c r="I86" s="10"/>
    </row>
  </sheetData>
  <sheetProtection/>
  <autoFilter ref="A15:F73"/>
  <mergeCells count="15">
    <mergeCell ref="B5:F5"/>
    <mergeCell ref="B6:F6"/>
    <mergeCell ref="B7:F7"/>
    <mergeCell ref="B8:F8"/>
    <mergeCell ref="B9:F9"/>
    <mergeCell ref="B10:F10"/>
    <mergeCell ref="A76:C76"/>
    <mergeCell ref="B1:F1"/>
    <mergeCell ref="B2:F2"/>
    <mergeCell ref="B3:F3"/>
    <mergeCell ref="B21:F21"/>
    <mergeCell ref="B26:F26"/>
    <mergeCell ref="B33:F33"/>
    <mergeCell ref="B38:F38"/>
    <mergeCell ref="B44:F44"/>
  </mergeCells>
  <printOptions/>
  <pageMargins left="0.18" right="0" top="0" bottom="0" header="0.31496062992125984" footer="0.5118110236220472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2022-12-09T06:04:14Z</cp:lastPrinted>
  <dcterms:created xsi:type="dcterms:W3CDTF">1996-10-14T23:33:28Z</dcterms:created>
  <dcterms:modified xsi:type="dcterms:W3CDTF">2023-03-13T10:37:07Z</dcterms:modified>
  <cp:category/>
  <cp:version/>
  <cp:contentType/>
  <cp:contentStatus/>
</cp:coreProperties>
</file>