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26E58C37-6E36-41EF-9754-9E7B73B229B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4 Մեղրի" sheetId="18" r:id="rId1"/>
    <sheet name="2024 Լեհվազ" sheetId="19" r:id="rId2"/>
    <sheet name="2024 Վարդանիձոր" sheetId="20" r:id="rId3"/>
  </sheets>
  <calcPr calcId="181029"/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<sst xmlns="http://schemas.openxmlformats.org/spreadsheetml/2006/main" count="114" uniqueCount="69">
  <si>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</si>
  <si>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</si>
  <si>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</si>
  <si>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</si>
  <si>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</si>
  <si>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</si>
  <si>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</si>
  <si>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</si>
  <si>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</si>
  <si>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</si>
  <si>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</si>
  <si>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</si>
  <si>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</si>
  <si>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</si>
  <si>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</si>
  <si>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</si>
  <si>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</si>
  <si>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</si>
  <si>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</si>
  <si>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</si>
  <si>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</si>
  <si>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</si>
  <si>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</si>
  <si>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</si>
  <si>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</si>
  <si>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</si>
  <si>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</si>
  <si>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</si>
  <si>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</si>
  <si>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</si>
  <si>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</si>
  <si>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</si>
  <si>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</si>
  <si>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</si>
  <si>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</si>
  <si>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</si>
  <si>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</si>
  <si>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</si>
  <si>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>Դաստիարակ ռեզերվ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</si>
  <si>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</si>
  <si>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</si>
  <si>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</si>
  <si>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</si>
  <si>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</si>
  <si>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>ՀՀ Սյունիքի մարզի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</si>
  <si>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</si>
  <si>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</si>
  <si>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</si>
  <si>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</si>
  <si>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</si>
  <si>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1.Աշխատողների   թվաքանակը`    56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</si>
  <si>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</si>
  <si>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</si>
  <si>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</si>
  <si>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</si>
  <si>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</si>
  <si>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</si>
  <si>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r>
      <t xml:space="preserve">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</si>
  <si>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>«Մեղրիի  մսուր- մանկապարտեզ» ՀՈԱԿ</t>
  </si>
  <si>
    <t xml:space="preserve">                                                           2025 թվականի հունիսի     -ի N     -Ա որոշման</t>
  </si>
  <si>
    <t>«Մեղրիի  մսուր - մանկապարտեզ» ՀՈԱԿ</t>
  </si>
  <si>
    <t xml:space="preserve">                                                 2025  թվականի  հունիսի    -ի  N   -Ա որոշման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</si>
  <si>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</si>
  <si>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</si>
  <si>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 xml:space="preserve">          2025 թվաքկանի հունիսի     -ի N    -Ա որոշման</t>
  </si>
  <si>
    <t>ՀԱՄԱՅՆՔԻ ՂԵԿԱՎԱՐԻ ԱՌԱՋԻՆ ՏԵՂԱԿԱԼ՝</t>
  </si>
  <si>
    <t xml:space="preserve">                                 Բ․Զաքարյան</t>
  </si>
  <si>
    <t xml:space="preserve">                                       Բ․Զաքարյան</t>
  </si>
  <si>
    <t xml:space="preserve">                            Բ․Զաքարյան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</si>
</sst>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37" xfId="0" applyFont="1" applyBorder="1"/>
    <xf numFmtId="0" fontId="4" fillId="0" borderId="36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4" fillId="2" borderId="37" xfId="0" applyFont="1" applyFill="1" applyBorder="1"/>
    <xf numFmtId="0" fontId="4" fillId="2" borderId="36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0" xfId="0" applyFont="1" applyBorder="1"/>
    <xf numFmtId="0" fontId="13" fillId="0" borderId="24" xfId="0" applyFont="1" applyBorder="1" applyAlignment="1"/>
    <xf numFmtId="0" fontId="1" fillId="0" borderId="2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workbookViewId="0">
      <selection activeCell="B4" sqref="B4:D4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230" t="s">
        <v>65</v>
      </c>
      <c r="B1" s="230"/>
      <c r="C1" s="230"/>
      <c r="D1" s="230"/>
      <c r="F1" s="138" t="s">
        <v>45</v>
      </c>
      <c r="G1" s="138"/>
      <c r="H1" s="138"/>
      <c r="I1" s="138"/>
      <c r="J1" s="138"/>
    </row>
    <row r="2" spans="1:16" ht="15.75" customHeight="1" x14ac:dyDescent="0.3">
      <c r="F2" s="111" t="s">
        <v>63</v>
      </c>
      <c r="G2" s="111"/>
      <c r="H2" s="106"/>
      <c r="I2" s="106"/>
      <c r="J2" s="106"/>
    </row>
    <row r="3" spans="1:16" ht="15" customHeight="1" x14ac:dyDescent="0.3">
      <c r="F3" s="138" t="s">
        <v>62</v>
      </c>
      <c r="G3" s="138"/>
      <c r="H3" s="138"/>
      <c r="I3" s="138"/>
      <c r="J3" s="138"/>
    </row>
    <row r="4" spans="1:16" ht="16.5" customHeight="1" x14ac:dyDescent="0.3">
      <c r="B4" s="164" t="s">
        <v>66</v>
      </c>
      <c r="C4" s="164"/>
      <c r="D4" s="164"/>
      <c r="E4" s="138" t="s">
        <v>64</v>
      </c>
      <c r="F4" s="138"/>
      <c r="G4" s="138"/>
      <c r="H4" s="105"/>
      <c r="I4" s="105"/>
      <c r="J4" s="105"/>
      <c r="P4" s="109"/>
    </row>
    <row r="5" spans="1:16" s="96" customFormat="1" ht="16.5" customHeight="1" x14ac:dyDescent="0.3">
      <c r="B5" s="137"/>
      <c r="C5" s="137"/>
      <c r="D5" s="110"/>
      <c r="F5" s="57"/>
      <c r="G5" s="57"/>
      <c r="H5" s="57"/>
      <c r="I5" s="57"/>
      <c r="J5" s="57"/>
      <c r="P5" s="98"/>
    </row>
    <row r="6" spans="1:16" s="96" customFormat="1" ht="16.5" customHeight="1" x14ac:dyDescent="0.3">
      <c r="F6" s="57"/>
      <c r="G6" s="57"/>
      <c r="H6" s="57"/>
      <c r="I6" s="57"/>
      <c r="J6" s="57"/>
      <c r="P6" s="98"/>
    </row>
    <row r="7" spans="1:16" ht="21" customHeight="1" x14ac:dyDescent="0.3">
      <c r="B7" s="112" t="s">
        <v>39</v>
      </c>
      <c r="C7" s="112"/>
      <c r="D7" s="112"/>
      <c r="E7" s="112"/>
      <c r="F7" s="112"/>
      <c r="G7" s="112"/>
    </row>
    <row r="8" spans="1:16" ht="17.25" customHeight="1" x14ac:dyDescent="0.3">
      <c r="B8" s="113" t="s">
        <v>60</v>
      </c>
      <c r="C8" s="113"/>
      <c r="D8" s="113"/>
      <c r="E8" s="113"/>
      <c r="F8" s="113"/>
      <c r="G8" s="113"/>
    </row>
    <row r="9" spans="1:16" ht="17.25" customHeight="1" x14ac:dyDescent="0.3">
      <c r="B9" s="61"/>
      <c r="C9" s="61"/>
      <c r="D9" s="61"/>
      <c r="E9" s="61"/>
      <c r="F9" s="61"/>
      <c r="G9" s="61"/>
    </row>
    <row r="10" spans="1:16" ht="17.25" customHeight="1" x14ac:dyDescent="0.3">
      <c r="B10" s="1" t="s">
        <v>50</v>
      </c>
    </row>
    <row r="11" spans="1:16" ht="23.25" customHeight="1" thickBot="1" x14ac:dyDescent="0.35">
      <c r="B11" s="1" t="s">
        <v>49</v>
      </c>
      <c r="G11" s="1">
        <f>D49</f>
        <v>46.335000000000001</v>
      </c>
    </row>
    <row r="12" spans="1:16" ht="39" customHeight="1" x14ac:dyDescent="0.3">
      <c r="B12" s="128" t="s">
        <v>0</v>
      </c>
      <c r="C12" s="129"/>
      <c r="D12" s="132" t="s">
        <v>21</v>
      </c>
      <c r="E12" s="134" t="s">
        <v>1</v>
      </c>
      <c r="F12" s="135" t="s">
        <v>22</v>
      </c>
      <c r="G12" s="118" t="s">
        <v>23</v>
      </c>
    </row>
    <row r="13" spans="1:16" ht="46.5" customHeight="1" thickBot="1" x14ac:dyDescent="0.35">
      <c r="B13" s="130"/>
      <c r="C13" s="131"/>
      <c r="D13" s="133"/>
      <c r="E13" s="134"/>
      <c r="F13" s="136"/>
      <c r="G13" s="119"/>
    </row>
    <row r="14" spans="1:16" ht="15" customHeight="1" thickBot="1" x14ac:dyDescent="0.35">
      <c r="B14" s="120" t="s">
        <v>2</v>
      </c>
      <c r="C14" s="121"/>
      <c r="D14" s="122"/>
      <c r="E14" s="122"/>
      <c r="F14" s="122"/>
      <c r="G14" s="123"/>
    </row>
    <row r="15" spans="1:16" x14ac:dyDescent="0.3">
      <c r="B15" s="124" t="s">
        <v>3</v>
      </c>
      <c r="C15" s="125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 x14ac:dyDescent="0.35">
      <c r="B16" s="126" t="s">
        <v>41</v>
      </c>
      <c r="C16" s="127"/>
      <c r="D16" s="21">
        <v>1.25</v>
      </c>
      <c r="E16" s="22">
        <v>151000</v>
      </c>
      <c r="F16" s="47">
        <f>D16*E16</f>
        <v>188750</v>
      </c>
      <c r="G16" s="43">
        <f t="shared" ref="G16" si="0">F16*12</f>
        <v>2265000</v>
      </c>
    </row>
    <row r="17" spans="2:7" ht="17.25" customHeight="1" thickBot="1" x14ac:dyDescent="0.35">
      <c r="B17" s="116" t="s">
        <v>4</v>
      </c>
      <c r="C17" s="117"/>
      <c r="D17" s="95">
        <f>SUM(D15:D16)</f>
        <v>2.25</v>
      </c>
      <c r="E17" s="95"/>
      <c r="F17" s="95">
        <f>SUM(F15:F16)</f>
        <v>498750</v>
      </c>
      <c r="G17" s="55">
        <f>SUM(G15:G16)</f>
        <v>5985000</v>
      </c>
    </row>
    <row r="18" spans="2:7" ht="15" customHeight="1" x14ac:dyDescent="0.3">
      <c r="B18" s="145" t="s">
        <v>24</v>
      </c>
      <c r="C18" s="146"/>
      <c r="D18" s="146"/>
      <c r="E18" s="146"/>
      <c r="F18" s="146"/>
      <c r="G18" s="147"/>
    </row>
    <row r="19" spans="2:7" ht="1.5" customHeight="1" thickBot="1" x14ac:dyDescent="0.35">
      <c r="B19" s="148"/>
      <c r="C19" s="122"/>
      <c r="D19" s="122"/>
      <c r="E19" s="122"/>
      <c r="F19" s="122"/>
      <c r="G19" s="123"/>
    </row>
    <row r="20" spans="2:7" x14ac:dyDescent="0.3">
      <c r="B20" s="124" t="s">
        <v>5</v>
      </c>
      <c r="C20" s="125"/>
      <c r="D20" s="18">
        <v>11.7</v>
      </c>
      <c r="E20" s="19">
        <v>177820</v>
      </c>
      <c r="F20" s="19">
        <f>E20*D20</f>
        <v>2080493.9999999998</v>
      </c>
      <c r="G20" s="20">
        <f>F20*12</f>
        <v>24965927.999999996</v>
      </c>
    </row>
    <row r="21" spans="2:7" x14ac:dyDescent="0.3">
      <c r="B21" s="141" t="s">
        <v>38</v>
      </c>
      <c r="C21" s="142"/>
      <c r="D21" s="18">
        <v>0.38500000000000001</v>
      </c>
      <c r="E21" s="19">
        <v>165000</v>
      </c>
      <c r="F21" s="19">
        <f>E21*D21</f>
        <v>63525</v>
      </c>
      <c r="G21" s="20">
        <f>F21*12</f>
        <v>762300</v>
      </c>
    </row>
    <row r="22" spans="2:7" x14ac:dyDescent="0.3">
      <c r="B22" s="155" t="s">
        <v>6</v>
      </c>
      <c r="C22" s="156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55" t="s">
        <v>29</v>
      </c>
      <c r="C23" s="156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55" t="s">
        <v>30</v>
      </c>
      <c r="C24" s="156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57" t="s">
        <v>20</v>
      </c>
      <c r="C25" s="158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7.25" thickBot="1" x14ac:dyDescent="0.35">
      <c r="B26" s="149" t="s">
        <v>7</v>
      </c>
      <c r="C26" s="150"/>
      <c r="D26" s="32">
        <v>2.5</v>
      </c>
      <c r="E26" s="33">
        <v>136500</v>
      </c>
      <c r="F26" s="33">
        <f>D26*E26</f>
        <v>341250</v>
      </c>
      <c r="G26" s="37">
        <f t="shared" si="1"/>
        <v>4095000</v>
      </c>
    </row>
    <row r="27" spans="2:7" s="31" customFormat="1" ht="17.25" thickBot="1" x14ac:dyDescent="0.35">
      <c r="B27" s="114" t="s">
        <v>4</v>
      </c>
      <c r="C27" s="115"/>
      <c r="D27" s="39">
        <f>SUM(D20:D26)</f>
        <v>17.835000000000001</v>
      </c>
      <c r="E27" s="40"/>
      <c r="F27" s="41">
        <f>SUM(F20:F26)</f>
        <v>2931894</v>
      </c>
      <c r="G27" s="42">
        <f>SUM(G20:G26)</f>
        <v>35182728</v>
      </c>
    </row>
    <row r="28" spans="2:7" x14ac:dyDescent="0.3">
      <c r="B28" s="143" t="s">
        <v>8</v>
      </c>
      <c r="C28" s="144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39" t="s">
        <v>33</v>
      </c>
      <c r="C29" s="140"/>
      <c r="D29" s="22">
        <v>1</v>
      </c>
      <c r="E29" s="22">
        <v>160000</v>
      </c>
      <c r="F29" s="22">
        <f>D29*E29</f>
        <v>160000</v>
      </c>
      <c r="G29" s="43">
        <f>F29*12</f>
        <v>1920000</v>
      </c>
    </row>
    <row r="30" spans="2:7" ht="21.75" customHeight="1" thickBot="1" x14ac:dyDescent="0.35">
      <c r="B30" s="114" t="s">
        <v>4</v>
      </c>
      <c r="C30" s="115"/>
      <c r="D30" s="44">
        <f>SUM(D28:D29)</f>
        <v>2</v>
      </c>
      <c r="E30" s="45"/>
      <c r="F30" s="45">
        <f>SUM(F28:F29)</f>
        <v>340000</v>
      </c>
      <c r="G30" s="46">
        <f>SUM(G28:G29)</f>
        <v>4080000</v>
      </c>
    </row>
    <row r="31" spans="2:7" ht="15" customHeight="1" x14ac:dyDescent="0.3">
      <c r="B31" s="151" t="s">
        <v>9</v>
      </c>
      <c r="C31" s="152"/>
      <c r="D31" s="153"/>
      <c r="E31" s="153"/>
      <c r="F31" s="153"/>
      <c r="G31" s="154"/>
    </row>
    <row r="32" spans="2:7" x14ac:dyDescent="0.3">
      <c r="B32" s="143" t="s">
        <v>17</v>
      </c>
      <c r="C32" s="144"/>
      <c r="D32" s="25">
        <v>10</v>
      </c>
      <c r="E32" s="25">
        <v>145000</v>
      </c>
      <c r="F32" s="35">
        <f>E32*D32</f>
        <v>1450000</v>
      </c>
      <c r="G32" s="38">
        <f t="shared" si="2"/>
        <v>17400000</v>
      </c>
    </row>
    <row r="33" spans="2:7" x14ac:dyDescent="0.3">
      <c r="B33" s="143" t="s">
        <v>17</v>
      </c>
      <c r="C33" s="144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55" t="s">
        <v>10</v>
      </c>
      <c r="C34" s="156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55" t="s">
        <v>18</v>
      </c>
      <c r="C35" s="156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55" t="s">
        <v>31</v>
      </c>
      <c r="C36" s="156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55" t="s">
        <v>11</v>
      </c>
      <c r="C37" s="156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 x14ac:dyDescent="0.3">
      <c r="B38" s="155" t="s">
        <v>12</v>
      </c>
      <c r="C38" s="156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62" t="s">
        <v>13</v>
      </c>
      <c r="C39" s="163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62" t="s">
        <v>14</v>
      </c>
      <c r="C40" s="163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9" t="s">
        <v>19</v>
      </c>
      <c r="C41" s="60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62" t="s">
        <v>35</v>
      </c>
      <c r="C42" s="163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62" t="s">
        <v>34</v>
      </c>
      <c r="C43" s="163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62" t="s">
        <v>15</v>
      </c>
      <c r="C44" s="163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62" t="s">
        <v>32</v>
      </c>
      <c r="C45" s="163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62" t="s">
        <v>32</v>
      </c>
      <c r="C46" s="163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59" t="s">
        <v>16</v>
      </c>
      <c r="C47" s="160"/>
      <c r="D47" s="32">
        <v>1</v>
      </c>
      <c r="E47" s="48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14" t="s">
        <v>4</v>
      </c>
      <c r="C48" s="115"/>
      <c r="D48" s="52">
        <f>SUM(D32:D47)</f>
        <v>24.25</v>
      </c>
      <c r="E48" s="53"/>
      <c r="F48" s="53">
        <f>SUM(F32:F47)</f>
        <v>3410000</v>
      </c>
      <c r="G48" s="54">
        <f>SUM(G32:G47)</f>
        <v>40920000</v>
      </c>
    </row>
    <row r="49" spans="2:7" s="31" customFormat="1" ht="17.25" thickBot="1" x14ac:dyDescent="0.35">
      <c r="B49" s="114" t="s">
        <v>4</v>
      </c>
      <c r="C49" s="115"/>
      <c r="D49" s="49">
        <f>D48+D30+D27+D17</f>
        <v>46.335000000000001</v>
      </c>
      <c r="E49" s="50"/>
      <c r="F49" s="50">
        <f t="shared" ref="F49:G49" si="4">F48+F30+F27+F17</f>
        <v>7180644</v>
      </c>
      <c r="G49" s="51">
        <f t="shared" si="4"/>
        <v>86167728</v>
      </c>
    </row>
    <row r="51" spans="2:7" ht="24" customHeight="1" x14ac:dyDescent="0.3">
      <c r="B51" s="161" t="s">
        <v>53</v>
      </c>
      <c r="C51" s="161"/>
      <c r="D51" s="161"/>
      <c r="E51" s="161"/>
      <c r="F51" s="161"/>
      <c r="G51" s="161"/>
    </row>
    <row r="52" spans="2:7" ht="23.25" customHeight="1" x14ac:dyDescent="0.3">
      <c r="B52" s="161" t="s">
        <v>54</v>
      </c>
      <c r="C52" s="161"/>
      <c r="D52" s="161"/>
      <c r="E52" s="161"/>
      <c r="F52" s="161"/>
      <c r="G52" s="161"/>
    </row>
  </sheetData>
  <mergeCells count="50"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  <mergeCell ref="B32:C32"/>
    <mergeCell ref="B47:C47"/>
    <mergeCell ref="B51:G51"/>
    <mergeCell ref="B52:G52"/>
    <mergeCell ref="B48:C48"/>
    <mergeCell ref="B49:C49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4"/>
  <sheetViews>
    <sheetView workbookViewId="0">
      <selection activeCell="C1" sqref="C1:E1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6" customFormat="1" ht="24" customHeight="1" x14ac:dyDescent="0.3">
      <c r="C1" s="105" t="s">
        <v>65</v>
      </c>
      <c r="D1" s="105"/>
      <c r="E1" s="105"/>
      <c r="F1" s="138" t="s">
        <v>52</v>
      </c>
      <c r="G1" s="138"/>
      <c r="H1" s="138"/>
      <c r="I1" s="138"/>
    </row>
    <row r="2" spans="2:16" s="96" customFormat="1" ht="18" customHeight="1" x14ac:dyDescent="0.3">
      <c r="C2" s="1"/>
      <c r="D2" s="1"/>
      <c r="E2" s="1"/>
      <c r="F2" s="106"/>
      <c r="G2" s="106"/>
      <c r="H2" s="106" t="s">
        <v>44</v>
      </c>
      <c r="I2" s="106"/>
    </row>
    <row r="3" spans="2:16" s="96" customFormat="1" ht="16.5" customHeight="1" x14ac:dyDescent="0.3">
      <c r="C3" s="1"/>
      <c r="D3" s="1"/>
      <c r="E3" s="97"/>
      <c r="F3" s="138" t="s">
        <v>57</v>
      </c>
      <c r="G3" s="138"/>
      <c r="H3" s="138"/>
      <c r="I3" s="138"/>
    </row>
    <row r="4" spans="2:16" s="96" customFormat="1" ht="16.5" customHeight="1" x14ac:dyDescent="0.3">
      <c r="C4" s="234" t="s">
        <v>67</v>
      </c>
      <c r="D4" s="234"/>
      <c r="E4" s="233" t="s">
        <v>61</v>
      </c>
      <c r="F4" s="231"/>
      <c r="G4" s="231"/>
      <c r="H4" s="231"/>
      <c r="I4" s="231"/>
      <c r="P4" s="98"/>
    </row>
    <row r="5" spans="2:16" s="96" customFormat="1" ht="16.5" customHeight="1" x14ac:dyDescent="0.3">
      <c r="C5" s="232"/>
      <c r="D5" s="232"/>
      <c r="E5" s="57"/>
      <c r="F5" s="57"/>
      <c r="G5" s="57"/>
      <c r="H5" s="57"/>
      <c r="I5" s="57"/>
      <c r="P5" s="98"/>
    </row>
    <row r="6" spans="2:16" s="96" customFormat="1" ht="18" customHeight="1" x14ac:dyDescent="0.3">
      <c r="G6" s="113"/>
      <c r="H6" s="113"/>
      <c r="O6" s="165"/>
      <c r="P6" s="165"/>
    </row>
    <row r="7" spans="2:16" x14ac:dyDescent="0.3">
      <c r="B7" s="96" t="s">
        <v>46</v>
      </c>
      <c r="C7" s="113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13"/>
      <c r="E7" s="113"/>
      <c r="F7" s="113"/>
      <c r="G7" s="113"/>
      <c r="H7" s="113"/>
      <c r="I7" s="113"/>
      <c r="J7" s="113"/>
    </row>
    <row r="8" spans="2:16" ht="18" customHeight="1" x14ac:dyDescent="0.3">
      <c r="B8" s="104"/>
      <c r="C8" s="113" t="s">
        <v>60</v>
      </c>
      <c r="D8" s="113"/>
      <c r="E8" s="113"/>
      <c r="F8" s="113"/>
      <c r="G8" s="113"/>
      <c r="H8" s="113"/>
      <c r="I8" s="96"/>
      <c r="J8" s="96"/>
    </row>
    <row r="9" spans="2:16" x14ac:dyDescent="0.3">
      <c r="B9" s="113" t="s">
        <v>25</v>
      </c>
      <c r="C9" s="113"/>
      <c r="D9" s="113"/>
      <c r="E9" s="113"/>
      <c r="F9" s="113"/>
      <c r="G9" s="113"/>
      <c r="H9" s="113"/>
      <c r="I9" s="96"/>
      <c r="J9" s="96"/>
    </row>
    <row r="10" spans="2:16" ht="15" customHeight="1" x14ac:dyDescent="0.4">
      <c r="B10" s="100"/>
      <c r="C10" s="100"/>
      <c r="D10" s="100"/>
      <c r="E10" s="100"/>
      <c r="F10" s="100"/>
      <c r="G10" s="100"/>
      <c r="H10" s="100"/>
    </row>
    <row r="11" spans="2:16" ht="18" customHeight="1" x14ac:dyDescent="0.3">
      <c r="B11" s="1" t="s">
        <v>47</v>
      </c>
    </row>
    <row r="12" spans="2:16" x14ac:dyDescent="0.3">
      <c r="B12" s="161" t="s">
        <v>48</v>
      </c>
      <c r="C12" s="161"/>
      <c r="D12" s="161"/>
      <c r="E12" s="161"/>
      <c r="F12" s="161"/>
      <c r="G12" s="161"/>
      <c r="H12" s="1">
        <f>E32</f>
        <v>8.5</v>
      </c>
    </row>
    <row r="13" spans="2:16" ht="17.25" thickBot="1" x14ac:dyDescent="0.35">
      <c r="B13" s="202"/>
      <c r="C13" s="202"/>
      <c r="D13" s="202"/>
      <c r="E13" s="202"/>
      <c r="F13" s="202"/>
      <c r="G13" s="202"/>
      <c r="H13" s="202"/>
    </row>
    <row r="14" spans="2:16" x14ac:dyDescent="0.3">
      <c r="C14" s="187" t="s">
        <v>0</v>
      </c>
      <c r="D14" s="188"/>
      <c r="E14" s="193" t="s">
        <v>21</v>
      </c>
      <c r="F14" s="196" t="s">
        <v>1</v>
      </c>
      <c r="G14" s="196" t="s">
        <v>22</v>
      </c>
      <c r="H14" s="199" t="s">
        <v>23</v>
      </c>
    </row>
    <row r="15" spans="2:16" x14ac:dyDescent="0.3">
      <c r="C15" s="189"/>
      <c r="D15" s="190"/>
      <c r="E15" s="194"/>
      <c r="F15" s="197"/>
      <c r="G15" s="197"/>
      <c r="H15" s="200"/>
    </row>
    <row r="16" spans="2:16" x14ac:dyDescent="0.3">
      <c r="C16" s="189"/>
      <c r="D16" s="190"/>
      <c r="E16" s="194"/>
      <c r="F16" s="197"/>
      <c r="G16" s="197"/>
      <c r="H16" s="200"/>
    </row>
    <row r="17" spans="3:8" ht="34.5" customHeight="1" thickBot="1" x14ac:dyDescent="0.35">
      <c r="C17" s="191"/>
      <c r="D17" s="192"/>
      <c r="E17" s="195"/>
      <c r="F17" s="198"/>
      <c r="G17" s="198"/>
      <c r="H17" s="201"/>
    </row>
    <row r="18" spans="3:8" x14ac:dyDescent="0.3">
      <c r="C18" s="167" t="s">
        <v>24</v>
      </c>
      <c r="D18" s="168"/>
      <c r="E18" s="169"/>
      <c r="F18" s="170"/>
      <c r="G18" s="171"/>
      <c r="H18" s="180"/>
    </row>
    <row r="19" spans="3:8" x14ac:dyDescent="0.3">
      <c r="C19" s="167"/>
      <c r="D19" s="168"/>
      <c r="E19" s="164"/>
      <c r="F19" s="171"/>
      <c r="G19" s="171"/>
      <c r="H19" s="181"/>
    </row>
    <row r="20" spans="3:8" x14ac:dyDescent="0.3">
      <c r="C20" s="172" t="s">
        <v>36</v>
      </c>
      <c r="D20" s="173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74" t="s">
        <v>5</v>
      </c>
      <c r="D21" s="175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76" t="s">
        <v>7</v>
      </c>
      <c r="D22" s="177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4" t="s">
        <v>4</v>
      </c>
      <c r="D23" s="115"/>
      <c r="E23" s="88">
        <f>SUM(E20:E22)</f>
        <v>3.5</v>
      </c>
      <c r="F23" s="89"/>
      <c r="G23" s="40">
        <f>SUM(G20:G22)</f>
        <v>516250</v>
      </c>
      <c r="H23" s="90">
        <f>SUM(H20:H22)</f>
        <v>6195000</v>
      </c>
    </row>
    <row r="24" spans="3:8" x14ac:dyDescent="0.3">
      <c r="C24" s="178" t="s">
        <v>9</v>
      </c>
      <c r="D24" s="179"/>
      <c r="E24" s="13"/>
      <c r="F24" s="14"/>
      <c r="G24" s="14"/>
      <c r="H24" s="15"/>
    </row>
    <row r="25" spans="3:8" x14ac:dyDescent="0.3">
      <c r="C25" s="143" t="s">
        <v>17</v>
      </c>
      <c r="D25" s="166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43" t="s">
        <v>18</v>
      </c>
      <c r="D26" s="166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43" t="s">
        <v>11</v>
      </c>
      <c r="D27" s="166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62" t="s">
        <v>14</v>
      </c>
      <c r="D28" s="163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41" t="s">
        <v>28</v>
      </c>
      <c r="D29" s="142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82" t="s">
        <v>37</v>
      </c>
      <c r="D30" s="183"/>
      <c r="E30" s="16">
        <v>0.5</v>
      </c>
      <c r="F30" s="10">
        <v>124000</v>
      </c>
      <c r="G30" s="10">
        <f>E30*F30</f>
        <v>62000</v>
      </c>
      <c r="H30" s="56">
        <f t="shared" si="0"/>
        <v>744000</v>
      </c>
    </row>
    <row r="31" spans="3:8" ht="17.25" thickBot="1" x14ac:dyDescent="0.35">
      <c r="C31" s="184" t="s">
        <v>4</v>
      </c>
      <c r="D31" s="185"/>
      <c r="E31" s="91">
        <f>SUM(E25:E30)</f>
        <v>5</v>
      </c>
      <c r="F31" s="92"/>
      <c r="G31" s="92">
        <f>SUM(G25:G30)</f>
        <v>631000</v>
      </c>
      <c r="H31" s="93">
        <f>SUM(H25:H30)</f>
        <v>7572000</v>
      </c>
    </row>
    <row r="32" spans="3:8" ht="17.25" thickBot="1" x14ac:dyDescent="0.35">
      <c r="C32" s="184" t="s">
        <v>4</v>
      </c>
      <c r="D32" s="185"/>
      <c r="E32" s="94">
        <f>E31+E23</f>
        <v>8.5</v>
      </c>
      <c r="F32" s="94"/>
      <c r="G32" s="94">
        <f t="shared" ref="G32:H32" si="1">G31+G23</f>
        <v>1147250</v>
      </c>
      <c r="H32" s="92">
        <f t="shared" si="1"/>
        <v>13767000</v>
      </c>
    </row>
    <row r="33" spans="2:11" x14ac:dyDescent="0.3">
      <c r="I33" s="96"/>
      <c r="J33" s="96"/>
      <c r="K33" s="96"/>
    </row>
    <row r="34" spans="2:11" x14ac:dyDescent="0.3">
      <c r="C34" s="161" t="s">
        <v>56</v>
      </c>
      <c r="D34" s="161"/>
      <c r="E34" s="161"/>
      <c r="F34" s="161"/>
      <c r="G34" s="161"/>
      <c r="H34" s="161"/>
    </row>
    <row r="35" spans="2:11" x14ac:dyDescent="0.3">
      <c r="C35" s="161" t="s">
        <v>55</v>
      </c>
      <c r="D35" s="161"/>
      <c r="E35" s="161"/>
      <c r="F35" s="161"/>
      <c r="G35" s="161"/>
      <c r="H35" s="161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4"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O6:P6"/>
    <mergeCell ref="B9:H9"/>
    <mergeCell ref="B12:G12"/>
    <mergeCell ref="C8:H8"/>
    <mergeCell ref="C34:H34"/>
    <mergeCell ref="C7:J7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workbookViewId="0">
      <selection activeCell="M7" sqref="M7"/>
    </sheetView>
  </sheetViews>
  <sheetFormatPr defaultRowHeight="17.25" x14ac:dyDescent="0.3"/>
  <cols>
    <col min="1" max="1" width="2.42578125" style="62" customWidth="1"/>
    <col min="2" max="2" width="31.140625" style="62" customWidth="1"/>
    <col min="3" max="3" width="11" style="62" customWidth="1"/>
    <col min="4" max="4" width="12.28515625" style="62" customWidth="1"/>
    <col min="5" max="5" width="8.140625" style="62" customWidth="1"/>
    <col min="6" max="6" width="10" style="62" customWidth="1"/>
    <col min="7" max="7" width="32.7109375" style="62" customWidth="1"/>
    <col min="8" max="16384" width="9.140625" style="62"/>
  </cols>
  <sheetData>
    <row r="1" spans="1:8" x14ac:dyDescent="0.3">
      <c r="A1" s="105" t="s">
        <v>65</v>
      </c>
      <c r="B1" s="105"/>
      <c r="C1" s="105"/>
      <c r="D1" s="138" t="s">
        <v>51</v>
      </c>
      <c r="E1" s="138"/>
      <c r="F1" s="138"/>
      <c r="G1" s="138"/>
    </row>
    <row r="2" spans="1:8" x14ac:dyDescent="0.3">
      <c r="A2" s="105"/>
      <c r="B2" s="57"/>
      <c r="C2" s="105"/>
      <c r="D2" s="106"/>
      <c r="E2" s="106"/>
      <c r="F2" s="106"/>
      <c r="G2" s="106" t="s">
        <v>44</v>
      </c>
    </row>
    <row r="3" spans="1:8" x14ac:dyDescent="0.3">
      <c r="A3" s="105"/>
      <c r="B3" s="105"/>
      <c r="C3" s="107"/>
      <c r="D3" s="138" t="s">
        <v>57</v>
      </c>
      <c r="E3" s="138"/>
      <c r="F3" s="138"/>
      <c r="G3" s="138"/>
    </row>
    <row r="4" spans="1:8" ht="19.5" customHeight="1" x14ac:dyDescent="0.3">
      <c r="A4" s="164" t="s">
        <v>68</v>
      </c>
      <c r="B4" s="164"/>
      <c r="C4" s="186" t="s">
        <v>59</v>
      </c>
      <c r="D4" s="186"/>
      <c r="E4" s="186"/>
      <c r="F4" s="186"/>
      <c r="G4" s="186"/>
      <c r="H4" s="101"/>
    </row>
    <row r="5" spans="1:8" ht="19.5" customHeight="1" x14ac:dyDescent="0.3">
      <c r="A5" s="108"/>
      <c r="B5" s="108"/>
      <c r="C5" s="61"/>
      <c r="D5" s="61"/>
      <c r="E5" s="61"/>
      <c r="F5" s="61"/>
      <c r="G5" s="61"/>
      <c r="H5" s="101"/>
    </row>
    <row r="6" spans="1:8" x14ac:dyDescent="0.3">
      <c r="E6" s="61"/>
      <c r="F6" s="61"/>
      <c r="G6" s="61"/>
    </row>
    <row r="7" spans="1:8" s="96" customFormat="1" ht="16.5" x14ac:dyDescent="0.3">
      <c r="A7" s="112" t="s">
        <v>40</v>
      </c>
      <c r="B7" s="112"/>
      <c r="C7" s="112"/>
      <c r="D7" s="112"/>
      <c r="E7" s="112"/>
      <c r="F7" s="112"/>
      <c r="G7" s="112"/>
    </row>
    <row r="8" spans="1:8" s="96" customFormat="1" ht="16.5" customHeight="1" x14ac:dyDescent="0.3">
      <c r="A8" s="104"/>
      <c r="B8" s="113" t="s">
        <v>58</v>
      </c>
      <c r="C8" s="113"/>
      <c r="D8" s="113"/>
      <c r="E8" s="113"/>
      <c r="F8" s="113"/>
      <c r="G8" s="113"/>
    </row>
    <row r="9" spans="1:8" s="96" customFormat="1" ht="21" hidden="1" customHeight="1" x14ac:dyDescent="0.3">
      <c r="A9" s="104"/>
      <c r="B9" s="113"/>
      <c r="C9" s="113"/>
      <c r="D9" s="113"/>
      <c r="E9" s="113"/>
      <c r="F9" s="113"/>
      <c r="G9" s="113"/>
    </row>
    <row r="10" spans="1:8" s="96" customFormat="1" ht="16.5" x14ac:dyDescent="0.3">
      <c r="A10" s="113" t="s">
        <v>26</v>
      </c>
      <c r="B10" s="113"/>
      <c r="C10" s="113"/>
      <c r="D10" s="113"/>
      <c r="E10" s="113"/>
      <c r="F10" s="113"/>
      <c r="G10" s="113"/>
    </row>
    <row r="11" spans="1:8" x14ac:dyDescent="0.3">
      <c r="A11" s="99"/>
      <c r="B11" s="99"/>
      <c r="C11" s="99"/>
      <c r="D11" s="99"/>
      <c r="E11" s="99"/>
      <c r="F11" s="99"/>
      <c r="G11" s="99"/>
    </row>
    <row r="12" spans="1:8" s="1" customFormat="1" ht="16.5" x14ac:dyDescent="0.3">
      <c r="A12" s="161" t="s">
        <v>42</v>
      </c>
      <c r="B12" s="161"/>
      <c r="C12" s="161"/>
      <c r="D12" s="161"/>
      <c r="E12" s="161"/>
      <c r="F12" s="161"/>
      <c r="G12" s="161"/>
    </row>
    <row r="13" spans="1:8" s="1" customFormat="1" ht="16.5" x14ac:dyDescent="0.3">
      <c r="A13" s="161" t="s">
        <v>43</v>
      </c>
      <c r="B13" s="161"/>
      <c r="C13" s="161"/>
      <c r="D13" s="161"/>
      <c r="E13" s="161"/>
      <c r="G13" s="1">
        <f>C30</f>
        <v>6</v>
      </c>
    </row>
    <row r="14" spans="1:8" ht="18" thickBot="1" x14ac:dyDescent="0.35">
      <c r="A14" s="58"/>
      <c r="B14" s="63"/>
      <c r="C14" s="58"/>
      <c r="D14" s="58"/>
      <c r="E14" s="63"/>
      <c r="F14" s="64"/>
      <c r="G14" s="64"/>
    </row>
    <row r="15" spans="1:8" x14ac:dyDescent="0.3">
      <c r="B15" s="128" t="s">
        <v>0</v>
      </c>
      <c r="C15" s="214" t="s">
        <v>21</v>
      </c>
      <c r="D15" s="217" t="s">
        <v>1</v>
      </c>
      <c r="E15" s="217" t="s">
        <v>22</v>
      </c>
      <c r="F15" s="220"/>
      <c r="G15" s="223" t="s">
        <v>23</v>
      </c>
    </row>
    <row r="16" spans="1:8" x14ac:dyDescent="0.3">
      <c r="B16" s="130"/>
      <c r="C16" s="215"/>
      <c r="D16" s="218"/>
      <c r="E16" s="218"/>
      <c r="F16" s="221"/>
      <c r="G16" s="224"/>
    </row>
    <row r="17" spans="2:10" x14ac:dyDescent="0.3">
      <c r="B17" s="130"/>
      <c r="C17" s="215"/>
      <c r="D17" s="218"/>
      <c r="E17" s="218"/>
      <c r="F17" s="221"/>
      <c r="G17" s="224"/>
    </row>
    <row r="18" spans="2:10" ht="21.75" customHeight="1" thickBot="1" x14ac:dyDescent="0.35">
      <c r="B18" s="213"/>
      <c r="C18" s="216"/>
      <c r="D18" s="219"/>
      <c r="E18" s="219"/>
      <c r="F18" s="222"/>
      <c r="G18" s="225"/>
    </row>
    <row r="19" spans="2:10" ht="21.75" customHeight="1" x14ac:dyDescent="0.3">
      <c r="B19" s="208" t="s">
        <v>24</v>
      </c>
      <c r="C19" s="209"/>
      <c r="D19" s="209"/>
      <c r="E19" s="209"/>
      <c r="F19" s="209"/>
      <c r="G19" s="210"/>
    </row>
    <row r="20" spans="2:10" x14ac:dyDescent="0.3">
      <c r="B20" s="65" t="s">
        <v>5</v>
      </c>
      <c r="C20" s="66">
        <v>2</v>
      </c>
      <c r="D20" s="75">
        <v>138500</v>
      </c>
      <c r="E20" s="211">
        <f>C20*D20</f>
        <v>277000</v>
      </c>
      <c r="F20" s="211"/>
      <c r="G20" s="67">
        <f>E20*12</f>
        <v>3324000</v>
      </c>
    </row>
    <row r="21" spans="2:10" ht="18" thickBot="1" x14ac:dyDescent="0.35">
      <c r="B21" s="68" t="s">
        <v>7</v>
      </c>
      <c r="C21" s="69">
        <v>0.5</v>
      </c>
      <c r="D21" s="70">
        <v>138500</v>
      </c>
      <c r="E21" s="212">
        <f>C21*D21</f>
        <v>69250</v>
      </c>
      <c r="F21" s="212"/>
      <c r="G21" s="71">
        <f>E21*12</f>
        <v>831000</v>
      </c>
    </row>
    <row r="22" spans="2:10" ht="18" thickBot="1" x14ac:dyDescent="0.35">
      <c r="B22" s="81" t="s">
        <v>4</v>
      </c>
      <c r="C22" s="85">
        <f>SUM(C20:C21)</f>
        <v>2.5</v>
      </c>
      <c r="D22" s="86"/>
      <c r="E22" s="206">
        <f>SUM(E20:E21)</f>
        <v>346250</v>
      </c>
      <c r="F22" s="207"/>
      <c r="G22" s="87">
        <f>SUM(G20:G21)</f>
        <v>4155000</v>
      </c>
    </row>
    <row r="23" spans="2:10" ht="15" customHeight="1" x14ac:dyDescent="0.3">
      <c r="B23" s="203" t="s">
        <v>9</v>
      </c>
      <c r="C23" s="204"/>
      <c r="D23" s="204"/>
      <c r="E23" s="204"/>
      <c r="F23" s="204"/>
      <c r="G23" s="205"/>
    </row>
    <row r="24" spans="2:10" x14ac:dyDescent="0.3">
      <c r="B24" s="72" t="s">
        <v>17</v>
      </c>
      <c r="C24" s="73">
        <v>1</v>
      </c>
      <c r="D24" s="73">
        <v>125500</v>
      </c>
      <c r="E24" s="211">
        <f>D24*C24</f>
        <v>125500</v>
      </c>
      <c r="F24" s="211"/>
      <c r="G24" s="74">
        <f>E24*12</f>
        <v>1506000</v>
      </c>
    </row>
    <row r="25" spans="2:10" x14ac:dyDescent="0.3">
      <c r="B25" s="72" t="s">
        <v>18</v>
      </c>
      <c r="C25" s="73">
        <v>0.5</v>
      </c>
      <c r="D25" s="73">
        <v>137000</v>
      </c>
      <c r="E25" s="227">
        <f>C25*D25</f>
        <v>68500</v>
      </c>
      <c r="F25" s="227"/>
      <c r="G25" s="74">
        <f>E25*12</f>
        <v>822000</v>
      </c>
    </row>
    <row r="26" spans="2:10" x14ac:dyDescent="0.3">
      <c r="B26" s="72" t="s">
        <v>27</v>
      </c>
      <c r="C26" s="73">
        <v>1</v>
      </c>
      <c r="D26" s="75">
        <v>125500</v>
      </c>
      <c r="E26" s="211">
        <f>C26*D26</f>
        <v>125500</v>
      </c>
      <c r="F26" s="211"/>
      <c r="G26" s="74">
        <f>E26*12</f>
        <v>1506000</v>
      </c>
    </row>
    <row r="27" spans="2:10" x14ac:dyDescent="0.3">
      <c r="B27" s="72" t="s">
        <v>14</v>
      </c>
      <c r="C27" s="66">
        <v>0.5</v>
      </c>
      <c r="D27" s="76">
        <v>114000</v>
      </c>
      <c r="E27" s="228">
        <v>57000</v>
      </c>
      <c r="F27" s="229"/>
      <c r="G27" s="77">
        <v>684000</v>
      </c>
    </row>
    <row r="28" spans="2:10" ht="18" thickBot="1" x14ac:dyDescent="0.35">
      <c r="B28" s="78" t="s">
        <v>34</v>
      </c>
      <c r="C28" s="69">
        <v>0.5</v>
      </c>
      <c r="D28" s="79">
        <v>124000</v>
      </c>
      <c r="E28" s="212">
        <f>C28*D28</f>
        <v>62000</v>
      </c>
      <c r="F28" s="212"/>
      <c r="G28" s="80">
        <f>E28*12</f>
        <v>744000</v>
      </c>
    </row>
    <row r="29" spans="2:10" ht="18" thickBot="1" x14ac:dyDescent="0.35">
      <c r="B29" s="81" t="s">
        <v>4</v>
      </c>
      <c r="C29" s="82">
        <f>SUM(C24:C28)</f>
        <v>3.5</v>
      </c>
      <c r="D29" s="83"/>
      <c r="E29" s="206">
        <f>SUM(E24:E28)</f>
        <v>438500</v>
      </c>
      <c r="F29" s="207"/>
      <c r="G29" s="84">
        <f>SUM(G24:G28)</f>
        <v>5262000</v>
      </c>
    </row>
    <row r="30" spans="2:10" ht="18" thickBot="1" x14ac:dyDescent="0.35">
      <c r="B30" s="81" t="s">
        <v>4</v>
      </c>
      <c r="C30" s="82">
        <f>C29+C22</f>
        <v>6</v>
      </c>
      <c r="D30" s="83"/>
      <c r="E30" s="206">
        <f>E22+E29</f>
        <v>784750</v>
      </c>
      <c r="F30" s="207"/>
      <c r="G30" s="84">
        <f>G22+G29</f>
        <v>9417000</v>
      </c>
    </row>
    <row r="31" spans="2:10" x14ac:dyDescent="0.3">
      <c r="H31" s="64"/>
      <c r="I31" s="64"/>
      <c r="J31" s="64"/>
    </row>
    <row r="32" spans="2:10" x14ac:dyDescent="0.3">
      <c r="B32" s="226" t="s">
        <v>53</v>
      </c>
      <c r="C32" s="226"/>
      <c r="D32" s="226"/>
      <c r="E32" s="226"/>
      <c r="F32" s="226"/>
      <c r="G32" s="226"/>
      <c r="J32" s="102"/>
    </row>
    <row r="33" spans="2:7" ht="21" customHeight="1" x14ac:dyDescent="0.3">
      <c r="B33" s="226" t="s">
        <v>55</v>
      </c>
      <c r="C33" s="226"/>
      <c r="D33" s="226"/>
      <c r="E33" s="226"/>
      <c r="F33" s="226"/>
      <c r="G33" s="226"/>
    </row>
    <row r="34" spans="2:7" ht="22.5" customHeight="1" x14ac:dyDescent="0.3">
      <c r="B34" s="226"/>
      <c r="C34" s="226"/>
      <c r="D34" s="226"/>
      <c r="E34" s="226"/>
    </row>
    <row r="35" spans="2:7" x14ac:dyDescent="0.3">
      <c r="E35" s="103"/>
      <c r="F35" s="103"/>
      <c r="G35" s="103"/>
    </row>
  </sheetData>
  <mergeCells count="29"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  <mergeCell ref="A12:G12"/>
    <mergeCell ref="A13:E13"/>
    <mergeCell ref="B15:B18"/>
    <mergeCell ref="C15:C18"/>
    <mergeCell ref="D15:D18"/>
    <mergeCell ref="E15:F18"/>
    <mergeCell ref="G15:G18"/>
    <mergeCell ref="B23:G23"/>
    <mergeCell ref="E29:F29"/>
    <mergeCell ref="E30:F30"/>
    <mergeCell ref="B19:G19"/>
    <mergeCell ref="E20:F20"/>
    <mergeCell ref="E21:F21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2025-06-24T11:03:08Z</dcterms:modified>
</cp:coreProperties>
</file>