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DE899F00-90EF-4FA4-A143-8257B91BF1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Ագարակի մանկ" sheetId="1" r:id="rId1"/>
    <sheet name="Կարճևան" sheetId="2" r:id="rId2"/>
    <sheet name="Ալվանք" sheetId="3" r:id="rId3"/>
    <sheet name="Շվանիձոր" sheetId="4" r:id="rId4"/>
  </sheets>
  <calcPr calcId="181029"/>
</workbook>
</file>

<file path=xl/calcChain.xml><?xml version="1.0" encoding="utf-8"?>
<calcChain xmlns="http://schemas.openxmlformats.org/spreadsheetml/2006/main">
  <c r="D24" i="4" l="1"/>
  <c r="E23" i="4"/>
  <c r="F22" i="4"/>
  <c r="G22" i="4" s="1"/>
  <c r="F21" i="4"/>
  <c r="G21" i="4" s="1"/>
  <c r="F20" i="4"/>
  <c r="G20" i="4" s="1"/>
  <c r="F17" i="4"/>
  <c r="G17" i="4" s="1"/>
  <c r="F16" i="4"/>
  <c r="G16" i="4" s="1"/>
  <c r="F15" i="4"/>
  <c r="D24" i="3"/>
  <c r="G12" i="3" s="1"/>
  <c r="E23" i="3"/>
  <c r="D23" i="3"/>
  <c r="F22" i="3"/>
  <c r="G22" i="3" s="1"/>
  <c r="F21" i="3"/>
  <c r="G21" i="3" s="1"/>
  <c r="F20" i="3"/>
  <c r="G20" i="3" s="1"/>
  <c r="F18" i="3"/>
  <c r="F17" i="3"/>
  <c r="G17" i="3" s="1"/>
  <c r="G16" i="3"/>
  <c r="F16" i="3"/>
  <c r="F15" i="3"/>
  <c r="G15" i="3" s="1"/>
  <c r="G18" i="3" s="1"/>
  <c r="D25" i="2"/>
  <c r="E24" i="2"/>
  <c r="F23" i="2"/>
  <c r="G23" i="2" s="1"/>
  <c r="F22" i="2"/>
  <c r="G22" i="2" s="1"/>
  <c r="F21" i="2"/>
  <c r="G21" i="2" s="1"/>
  <c r="G20" i="2"/>
  <c r="F20" i="2"/>
  <c r="F24" i="2" s="1"/>
  <c r="F17" i="2"/>
  <c r="G17" i="2" s="1"/>
  <c r="F16" i="2"/>
  <c r="G16" i="2" s="1"/>
  <c r="F15" i="2"/>
  <c r="G15" i="2" s="1"/>
  <c r="G18" i="2" s="1"/>
  <c r="G12" i="2"/>
  <c r="F18" i="4" l="1"/>
  <c r="G23" i="4"/>
  <c r="F23" i="4"/>
  <c r="F24" i="4" s="1"/>
  <c r="G15" i="4"/>
  <c r="G18" i="4" s="1"/>
  <c r="G23" i="3"/>
  <c r="G24" i="3" s="1"/>
  <c r="F23" i="3"/>
  <c r="F24" i="3" s="1"/>
  <c r="G24" i="2"/>
  <c r="G25" i="2" s="1"/>
  <c r="F18" i="2"/>
  <c r="F25" i="2" s="1"/>
  <c r="G24" i="4" l="1"/>
  <c r="F14" i="1" l="1"/>
  <c r="F24" i="1" l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G14" i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40" i="1" l="1"/>
  <c r="G40" i="1" s="1"/>
  <c r="D37" i="1" l="1"/>
  <c r="B33" i="1" l="1"/>
  <c r="D41" i="1" l="1"/>
  <c r="F39" i="1"/>
  <c r="G39" i="1" s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<sst xmlns="http://schemas.openxmlformats.org/spreadsheetml/2006/main" count="143" uniqueCount="88">
  <si>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</si>
  <si>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</si>
  <si>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</si>
  <si>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</si>
  <si>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</si>
  <si>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</si>
  <si>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</si>
  <si>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</si>
  <si>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</si>
  <si>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</si>
  <si>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</si>
  <si>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</si>
  <si>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</si>
  <si>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</si>
  <si>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</si>
  <si>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</si>
  <si>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</si>
  <si>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</si>
  <si>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</si>
  <si>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</si>
  <si>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</si>
  <si>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</si>
  <si>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</si>
  <si>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</si>
  <si>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</si>
  <si>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</si>
  <si>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</si>
  <si>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</si>
  <si>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</si>
  <si>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</si>
  <si>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Մեթոդիստ ուս. գծ.տն.տեղ.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</si>
  <si>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</si>
  <si>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</si>
  <si>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</si>
  <si>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2.Հաստիքացուցակ և պաշտոնային դրույքաչափեր  -   </t>
  </si>
  <si>
    <t>ՀԱՍՏԻՔԱՅԻՆ ՑՈՒՑԱԿ,ՊԱՇՏՈՆԱՅԻՆ ԴՐՈՒՅՔԱՉԱՓԵՐ,  ԱՇԽԱՏԱԿԻՑՆԵՐԻ  ՔԱՆԱԿ 2025Թ.</t>
  </si>
  <si>
    <t>Փականագործ,էլեկտրոմանտյոր</t>
  </si>
  <si>
    <t xml:space="preserve">                    Ա. Մարգարյան                                                        </t>
  </si>
  <si>
    <t>«Ագարակի մսուր- մանկապարտեզ »ՀՈԱԿ</t>
  </si>
  <si>
    <t>Հավելված N1</t>
  </si>
  <si>
    <t>ՀՀ Սյունիքի մարզի</t>
  </si>
  <si>
    <t>Մեղրի համայնքի ավագանու</t>
  </si>
  <si>
    <t>2025թ․ սեպտեմբերի     -ի  N    -Ա որոշման</t>
  </si>
  <si>
    <t>Հավելված  N1.1</t>
  </si>
  <si>
    <t xml:space="preserve">   ՀՀ    Սյունիքի  մարզի   </t>
  </si>
  <si>
    <t xml:space="preserve">                                        Մեղրի համայնքի  ավագանու</t>
  </si>
  <si>
    <t>«Ագարակի -մսուր մանկապարտեզ »ՀՈԱԿ</t>
  </si>
  <si>
    <t>Կարճևան  մասնաճյուղ</t>
  </si>
  <si>
    <t>1. Աշխատակիցների քանակ  - 6</t>
  </si>
  <si>
    <t>Ղեկավար/դաստիարակ/</t>
  </si>
  <si>
    <t>Երաժշտական դաստիարակ</t>
  </si>
  <si>
    <t>Փականագործ, էլեկտրոմնատյոր</t>
  </si>
  <si>
    <t>Տնօրեն՝                               Ա. Կարապետյան</t>
  </si>
  <si>
    <t xml:space="preserve">Հաշվապահ՝                         </t>
  </si>
  <si>
    <t xml:space="preserve">           Ա. Մարգարյան                                                        </t>
  </si>
  <si>
    <t>Հավելված  N1.2</t>
  </si>
  <si>
    <t>«Ագարակի մսուր – մանկապարտեզ »ՀՈԱԿ</t>
  </si>
  <si>
    <t>Ալվանք  մասնաճյուղ</t>
  </si>
  <si>
    <t>1. Աշխատակիցների քանակ  - 5</t>
  </si>
  <si>
    <t xml:space="preserve">Հավելված N1.3  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</si>
  <si>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</si>
  <si>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</si>
  <si>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</si>
  <si>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</si>
  <si>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</si>
  <si>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</si>
  <si>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</si>
  <si>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</si>
  <si>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</si>
  <si>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</si>
  <si>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</si>
  <si>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</si>
  <si>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</si>
  <si>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</si>
  <si>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</si>
  <si>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 xml:space="preserve">                    2025թ․ սեպտեմբերի  –ի  N   –Ա որոշման</t>
  </si>
  <si>
    <t xml:space="preserve">                    2025թ․ սեպտեմբերի   –ի N  -Ա որոշման</t>
  </si>
  <si>
    <t xml:space="preserve">                    2025թ․ սեպտեմբերի    -ի N    -Ա որոշման</t>
  </si>
  <si>
    <t>ՀԱՄԱՅՆՔԻ ՂԵԿԱՎԱՐ</t>
  </si>
  <si>
    <t xml:space="preserve">                       Խ․ԱՆԴՐԵԱՍՅԱՆ</t>
  </si>
  <si>
    <t>ՀԱՄԱՅՆՔԻ ՂԵԿԱՎԱՐ՝</t>
  </si>
  <si>
    <t>_______________Խ․ԱՆԴՐԵԱՍՅԱՆ</t>
  </si>
  <si>
    <t>ՀԱՄԱՅՆՔԻ ՂԵԿԱՎԱՐЧ</t>
  </si>
  <si>
    <t xml:space="preserve">      ______       Խ․ԱՆԴՐԵԱՍՅԱՆ</t>
  </si>
  <si>
    <t>___                 Խ․ԱՆԴՐԵԱՍՅԱՆ</t>
  </si>
  <si>
    <t xml:space="preserve">    ՀԱՄԱՅՆՔԻ ՂԵԿԱՎԱՐ՝</t>
  </si>
  <si>
    <t>ՀԱՍՏԻՔԱՅԻՆ ՑՈՒՑԱԿ, ՊԱՇՏՈՆԱՅԻՆ ԴՐՈՒՅՔԱՉԱՓԵՐ, ԱՇԽԱՏԱԿԻՑՆԵՐԻ  ՔԱՆԱԿ 2025Թ.</t>
  </si>
  <si>
    <t>ՀԱՍՏԻՔԱՅԻՆ ՑՈՒՑԱԿ,ՊԱՇՏՈՆԱՅԻՆ ԴՐՈՒՅՔԱՉԱՓԵՐ,ԱՇԽԱՏԱԿԻՑՆԵՐԻ ՔԱՆԱԿ 2025Թ.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</si>
</sst>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р_._-;\-* #,##0.0_р_._-;_-* &quot;-&quot;_р_._-;_-@_-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u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226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3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/>
    <xf numFmtId="1" fontId="4" fillId="3" borderId="10" xfId="0" applyNumberFormat="1" applyFont="1" applyFill="1" applyBorder="1" applyAlignment="1">
      <alignment horizontal="right"/>
    </xf>
    <xf numFmtId="1" fontId="4" fillId="3" borderId="21" xfId="0" applyNumberFormat="1" applyFont="1" applyFill="1" applyBorder="1" applyAlignment="1">
      <alignment horizontal="right"/>
    </xf>
    <xf numFmtId="1" fontId="4" fillId="3" borderId="11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4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2" fontId="4" fillId="3" borderId="1" xfId="0" applyNumberFormat="1" applyFont="1" applyFill="1" applyBorder="1"/>
    <xf numFmtId="2" fontId="4" fillId="3" borderId="11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/>
    </xf>
    <xf numFmtId="1" fontId="5" fillId="3" borderId="15" xfId="0" applyNumberFormat="1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 vertical="center"/>
    </xf>
    <xf numFmtId="164" fontId="4" fillId="3" borderId="11" xfId="1" applyNumberFormat="1" applyFont="1" applyFill="1" applyBorder="1" applyAlignment="1">
      <alignment horizontal="right"/>
    </xf>
    <xf numFmtId="1" fontId="4" fillId="3" borderId="11" xfId="1" applyNumberFormat="1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0" fontId="5" fillId="3" borderId="20" xfId="0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top"/>
    </xf>
    <xf numFmtId="164" fontId="4" fillId="3" borderId="0" xfId="0" applyNumberFormat="1" applyFont="1" applyFill="1" applyAlignment="1">
      <alignment horizontal="right" vertic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left"/>
    </xf>
    <xf numFmtId="2" fontId="4" fillId="3" borderId="0" xfId="0" applyNumberFormat="1" applyFont="1" applyFill="1"/>
    <xf numFmtId="1" fontId="4" fillId="3" borderId="29" xfId="0" applyNumberFormat="1" applyFont="1" applyFill="1" applyBorder="1" applyAlignment="1">
      <alignment horizontal="right"/>
    </xf>
    <xf numFmtId="1" fontId="4" fillId="3" borderId="30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1" fontId="4" fillId="3" borderId="31" xfId="0" applyNumberFormat="1" applyFont="1" applyFill="1" applyBorder="1" applyAlignment="1">
      <alignment horizontal="right"/>
    </xf>
    <xf numFmtId="2" fontId="4" fillId="3" borderId="32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3" borderId="33" xfId="0" applyNumberFormat="1" applyFont="1" applyFill="1" applyBorder="1"/>
    <xf numFmtId="1" fontId="5" fillId="3" borderId="26" xfId="0" applyNumberFormat="1" applyFont="1" applyFill="1" applyBorder="1"/>
    <xf numFmtId="0" fontId="4" fillId="3" borderId="3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35" xfId="0" applyNumberFormat="1" applyFont="1" applyFill="1" applyBorder="1" applyAlignment="1">
      <alignment horizontal="right"/>
    </xf>
    <xf numFmtId="1" fontId="4" fillId="3" borderId="35" xfId="0" applyNumberFormat="1" applyFont="1" applyFill="1" applyBorder="1" applyAlignment="1">
      <alignment horizontal="right"/>
    </xf>
    <xf numFmtId="1" fontId="4" fillId="3" borderId="33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right"/>
    </xf>
    <xf numFmtId="165" fontId="4" fillId="3" borderId="35" xfId="2" applyNumberFormat="1" applyFont="1" applyFill="1" applyBorder="1" applyAlignment="1">
      <alignment horizontal="right" vertical="top"/>
    </xf>
    <xf numFmtId="164" fontId="4" fillId="3" borderId="38" xfId="0" applyNumberFormat="1" applyFont="1" applyFill="1" applyBorder="1" applyAlignment="1">
      <alignment horizontal="right"/>
    </xf>
    <xf numFmtId="1" fontId="4" fillId="3" borderId="38" xfId="0" applyNumberFormat="1" applyFont="1" applyFill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164" fontId="4" fillId="3" borderId="35" xfId="0" applyNumberFormat="1" applyFont="1" applyFill="1" applyBorder="1" applyAlignment="1">
      <alignment horizontal="right"/>
    </xf>
    <xf numFmtId="1" fontId="4" fillId="3" borderId="39" xfId="0" applyNumberFormat="1" applyFont="1" applyFill="1" applyBorder="1" applyAlignment="1">
      <alignment horizontal="right"/>
    </xf>
    <xf numFmtId="0" fontId="5" fillId="3" borderId="16" xfId="0" applyFont="1" applyFill="1" applyBorder="1"/>
    <xf numFmtId="2" fontId="5" fillId="3" borderId="35" xfId="0" applyNumberFormat="1" applyFont="1" applyFill="1" applyBorder="1" applyAlignment="1">
      <alignment horizontal="right"/>
    </xf>
    <xf numFmtId="1" fontId="5" fillId="3" borderId="35" xfId="0" applyNumberFormat="1" applyFont="1" applyFill="1" applyBorder="1" applyAlignment="1">
      <alignment horizontal="right"/>
    </xf>
    <xf numFmtId="1" fontId="5" fillId="3" borderId="33" xfId="0" applyNumberFormat="1" applyFont="1" applyFill="1" applyBorder="1" applyAlignment="1">
      <alignment horizontal="right"/>
    </xf>
    <xf numFmtId="1" fontId="5" fillId="3" borderId="26" xfId="0" applyNumberFormat="1" applyFont="1" applyFill="1" applyBorder="1" applyAlignment="1">
      <alignment horizontal="right"/>
    </xf>
    <xf numFmtId="0" fontId="7" fillId="0" borderId="0" xfId="0" applyFont="1"/>
    <xf numFmtId="0" fontId="5" fillId="3" borderId="42" xfId="0" applyFont="1" applyFill="1" applyBorder="1" applyAlignment="1">
      <alignment horizontal="left"/>
    </xf>
    <xf numFmtId="0" fontId="5" fillId="3" borderId="43" xfId="0" applyFont="1" applyFill="1" applyBorder="1"/>
    <xf numFmtId="2" fontId="5" fillId="3" borderId="44" xfId="0" applyNumberFormat="1" applyFont="1" applyFill="1" applyBorder="1" applyAlignment="1">
      <alignment horizontal="right"/>
    </xf>
    <xf numFmtId="1" fontId="5" fillId="3" borderId="44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/>
    <xf numFmtId="0" fontId="3" fillId="3" borderId="42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1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3" borderId="5" xfId="0" applyFont="1" applyFill="1" applyBorder="1"/>
    <xf numFmtId="0" fontId="4" fillId="3" borderId="11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5" fillId="3" borderId="4" xfId="0" applyFont="1" applyFill="1" applyBorder="1"/>
    <xf numFmtId="0" fontId="5" fillId="3" borderId="20" xfId="0" applyFont="1" applyFill="1" applyBorder="1"/>
    <xf numFmtId="0" fontId="4" fillId="3" borderId="5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3" borderId="5" xfId="1" applyFont="1" applyFill="1" applyBorder="1" applyAlignment="1"/>
    <xf numFmtId="0" fontId="4" fillId="3" borderId="11" xfId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3" borderId="3" xfId="0" applyFont="1" applyFill="1" applyBorder="1"/>
    <xf numFmtId="0" fontId="4" fillId="3" borderId="16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5" fillId="3" borderId="3" xfId="0" applyFont="1" applyFill="1" applyBorder="1"/>
    <xf numFmtId="0" fontId="5" fillId="3" borderId="26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3" borderId="42" xfId="0" applyFont="1" applyFill="1" applyBorder="1"/>
    <xf numFmtId="0" fontId="8" fillId="3" borderId="1" xfId="0" applyFont="1" applyFill="1" applyBorder="1"/>
    <xf numFmtId="0" fontId="3" fillId="0" borderId="1" xfId="0" applyFont="1" applyBorder="1"/>
    <xf numFmtId="0" fontId="3" fillId="0" borderId="34" xfId="0" applyFont="1" applyBorder="1"/>
    <xf numFmtId="0" fontId="3" fillId="3" borderId="46" xfId="0" applyFont="1" applyFill="1" applyBorder="1"/>
    <xf numFmtId="0" fontId="3" fillId="3" borderId="54" xfId="0" applyFont="1" applyFill="1" applyBorder="1"/>
    <xf numFmtId="0" fontId="3" fillId="3" borderId="5" xfId="0" applyFont="1" applyFill="1" applyBorder="1"/>
    <xf numFmtId="0" fontId="3" fillId="3" borderId="11" xfId="0" applyFont="1" applyFill="1" applyBorder="1"/>
    <xf numFmtId="0" fontId="3" fillId="3" borderId="52" xfId="0" applyFont="1" applyFill="1" applyBorder="1"/>
    <xf numFmtId="0" fontId="3" fillId="3" borderId="56" xfId="0" applyFont="1" applyFill="1" applyBorder="1"/>
    <xf numFmtId="0" fontId="8" fillId="3" borderId="2" xfId="0" applyFont="1" applyFill="1" applyBorder="1"/>
    <xf numFmtId="0" fontId="8" fillId="3" borderId="40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0" fontId="3" fillId="3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 vertical="center"/>
    </xf>
    <xf numFmtId="1" fontId="3" fillId="3" borderId="54" xfId="0" applyNumberFormat="1" applyFont="1" applyFill="1" applyBorder="1" applyAlignment="1">
      <alignment horizontal="center"/>
    </xf>
    <xf numFmtId="1" fontId="3" fillId="3" borderId="55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1" fontId="3" fillId="3" borderId="56" xfId="0" applyNumberFormat="1" applyFont="1" applyFill="1" applyBorder="1" applyAlignment="1">
      <alignment horizontal="center"/>
    </xf>
    <xf numFmtId="1" fontId="3" fillId="3" borderId="57" xfId="0" applyNumberFormat="1" applyFont="1" applyFill="1" applyBorder="1" applyAlignment="1">
      <alignment horizontal="center"/>
    </xf>
    <xf numFmtId="0" fontId="8" fillId="3" borderId="3" xfId="0" applyFont="1" applyFill="1" applyBorder="1"/>
    <xf numFmtId="0" fontId="3" fillId="3" borderId="25" xfId="0" applyFont="1" applyFill="1" applyBorder="1"/>
    <xf numFmtId="2" fontId="8" fillId="3" borderId="33" xfId="0" applyNumberFormat="1" applyFont="1" applyFill="1" applyBorder="1" applyAlignment="1">
      <alignment horizontal="center"/>
    </xf>
    <xf numFmtId="1" fontId="8" fillId="3" borderId="25" xfId="0" applyNumberFormat="1" applyFont="1" applyFill="1" applyBorder="1" applyAlignment="1">
      <alignment horizontal="center"/>
    </xf>
    <xf numFmtId="1" fontId="8" fillId="3" borderId="33" xfId="0" applyNumberFormat="1" applyFont="1" applyFill="1" applyBorder="1" applyAlignment="1">
      <alignment horizontal="center"/>
    </xf>
    <xf numFmtId="1" fontId="8" fillId="3" borderId="26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8" fillId="3" borderId="58" xfId="0" applyFont="1" applyFill="1" applyBorder="1"/>
    <xf numFmtId="0" fontId="8" fillId="3" borderId="59" xfId="0" applyFont="1" applyFill="1" applyBorder="1"/>
    <xf numFmtId="164" fontId="8" fillId="3" borderId="59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1" fontId="8" fillId="3" borderId="57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zoomScaleNormal="100" workbookViewId="0">
      <selection activeCell="O12" sqref="O12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7.7109375" style="4" customWidth="1"/>
    <col min="4" max="4" width="14.28515625" style="6" customWidth="1"/>
    <col min="5" max="5" width="15" style="6" customWidth="1"/>
    <col min="6" max="6" width="16.7109375" style="6" customWidth="1"/>
    <col min="7" max="7" width="23.42578125" style="6" customWidth="1"/>
    <col min="8" max="16384" width="9.140625" style="4"/>
  </cols>
  <sheetData>
    <row r="1" spans="1:16" x14ac:dyDescent="0.3">
      <c r="A1" s="58" t="s">
        <v>85</v>
      </c>
      <c r="B1" s="57"/>
      <c r="C1" s="59"/>
      <c r="D1" s="16"/>
      <c r="E1" s="12"/>
      <c r="F1" s="99" t="s">
        <v>39</v>
      </c>
      <c r="G1" s="99"/>
    </row>
    <row r="2" spans="1:16" x14ac:dyDescent="0.3">
      <c r="B2" s="139"/>
      <c r="C2" s="139"/>
      <c r="D2" s="16"/>
      <c r="E2" s="58" t="s">
        <v>31</v>
      </c>
      <c r="F2" s="99" t="s">
        <v>40</v>
      </c>
      <c r="G2" s="99"/>
      <c r="L2" s="139"/>
      <c r="M2" s="140"/>
      <c r="N2" s="140"/>
      <c r="O2" s="140"/>
      <c r="P2" s="140"/>
    </row>
    <row r="3" spans="1:16" x14ac:dyDescent="0.3">
      <c r="B3" s="191" t="s">
        <v>79</v>
      </c>
      <c r="C3" s="191"/>
      <c r="D3" s="16"/>
      <c r="E3" s="13"/>
      <c r="F3" s="99" t="s">
        <v>41</v>
      </c>
      <c r="G3" s="99"/>
      <c r="L3" s="3"/>
    </row>
    <row r="4" spans="1:16" x14ac:dyDescent="0.3">
      <c r="A4" s="1"/>
      <c r="B4" s="4"/>
      <c r="D4" s="7"/>
      <c r="E4" s="99" t="s">
        <v>42</v>
      </c>
      <c r="F4" s="99"/>
      <c r="G4" s="99"/>
      <c r="L4" s="141"/>
      <c r="M4" s="140"/>
      <c r="N4" s="140"/>
      <c r="O4" s="140"/>
      <c r="P4" s="140"/>
    </row>
    <row r="5" spans="1:16" x14ac:dyDescent="0.3">
      <c r="A5" s="1"/>
      <c r="B5" s="4"/>
      <c r="D5" s="7"/>
      <c r="E5" s="13"/>
      <c r="F5" s="13"/>
      <c r="G5" s="13"/>
      <c r="L5" s="5"/>
    </row>
    <row r="6" spans="1:16" x14ac:dyDescent="0.3">
      <c r="A6" s="1"/>
      <c r="B6" s="4"/>
      <c r="D6" s="7"/>
      <c r="E6" s="13"/>
      <c r="F6" s="13"/>
      <c r="G6" s="13"/>
      <c r="L6" s="5"/>
    </row>
    <row r="7" spans="1:16" s="23" customFormat="1" ht="16.5" x14ac:dyDescent="0.3">
      <c r="A7" s="182" t="s">
        <v>35</v>
      </c>
      <c r="B7" s="182"/>
      <c r="C7" s="182"/>
      <c r="D7" s="182"/>
      <c r="E7" s="182"/>
      <c r="F7" s="182"/>
      <c r="G7" s="182"/>
      <c r="H7" s="182"/>
      <c r="I7" s="58"/>
      <c r="J7" s="58"/>
      <c r="L7" s="32"/>
    </row>
    <row r="8" spans="1:16" s="23" customFormat="1" ht="16.5" x14ac:dyDescent="0.3">
      <c r="A8" s="192" t="s">
        <v>38</v>
      </c>
      <c r="B8" s="192"/>
      <c r="C8" s="192"/>
      <c r="D8" s="192"/>
      <c r="E8" s="192"/>
      <c r="F8" s="192"/>
      <c r="G8" s="163"/>
      <c r="H8" s="164"/>
      <c r="I8" s="164"/>
      <c r="J8" s="164"/>
      <c r="L8" s="100"/>
      <c r="M8" s="101"/>
      <c r="N8" s="101"/>
      <c r="O8" s="101"/>
      <c r="P8" s="101"/>
    </row>
    <row r="9" spans="1:16" s="23" customFormat="1" ht="16.5" x14ac:dyDescent="0.3">
      <c r="A9" s="22"/>
      <c r="B9" s="22"/>
      <c r="C9" s="22"/>
      <c r="D9" s="22"/>
      <c r="E9" s="22"/>
      <c r="F9" s="22"/>
      <c r="G9" s="32"/>
      <c r="L9" s="32"/>
    </row>
    <row r="10" spans="1:16" s="23" customFormat="1" ht="22.5" customHeight="1" x14ac:dyDescent="0.3">
      <c r="A10" s="15"/>
      <c r="B10" s="105" t="s">
        <v>25</v>
      </c>
      <c r="C10" s="105"/>
      <c r="D10" s="105"/>
      <c r="E10" s="105"/>
      <c r="F10" s="105"/>
      <c r="G10" s="105"/>
      <c r="H10" s="15"/>
    </row>
    <row r="11" spans="1:16" s="23" customFormat="1" ht="20.25" customHeight="1" thickBot="1" x14ac:dyDescent="0.35">
      <c r="A11" s="15"/>
      <c r="B11" s="33" t="s">
        <v>34</v>
      </c>
      <c r="C11" s="33"/>
      <c r="D11" s="33"/>
      <c r="E11" s="33"/>
      <c r="F11" s="33"/>
      <c r="G11" s="34">
        <f>D42</f>
        <v>40.409999999999997</v>
      </c>
      <c r="H11" s="15"/>
    </row>
    <row r="12" spans="1:16" s="23" customFormat="1" ht="60" customHeight="1" thickBot="1" x14ac:dyDescent="0.35">
      <c r="A12" s="15"/>
      <c r="B12" s="134" t="s">
        <v>0</v>
      </c>
      <c r="C12" s="135"/>
      <c r="D12" s="17" t="s">
        <v>27</v>
      </c>
      <c r="E12" s="18" t="s">
        <v>1</v>
      </c>
      <c r="F12" s="19" t="s">
        <v>28</v>
      </c>
      <c r="G12" s="20" t="s">
        <v>29</v>
      </c>
      <c r="H12" s="15"/>
    </row>
    <row r="13" spans="1:16" s="23" customFormat="1" ht="21.75" customHeight="1" thickBot="1" x14ac:dyDescent="0.35">
      <c r="A13" s="15"/>
      <c r="B13" s="117" t="s">
        <v>26</v>
      </c>
      <c r="C13" s="118"/>
      <c r="D13" s="118"/>
      <c r="E13" s="118"/>
      <c r="F13" s="118"/>
      <c r="G13" s="119"/>
      <c r="H13" s="15"/>
    </row>
    <row r="14" spans="1:16" s="23" customFormat="1" ht="16.5" x14ac:dyDescent="0.3">
      <c r="A14" s="15"/>
      <c r="B14" s="124" t="s">
        <v>2</v>
      </c>
      <c r="C14" s="125"/>
      <c r="D14" s="24">
        <v>1</v>
      </c>
      <c r="E14" s="24">
        <v>310000</v>
      </c>
      <c r="F14" s="24">
        <f>D14*E14</f>
        <v>310000</v>
      </c>
      <c r="G14" s="25">
        <f>F14*12</f>
        <v>3720000</v>
      </c>
      <c r="H14" s="15"/>
    </row>
    <row r="15" spans="1:16" s="23" customFormat="1" ht="16.5" x14ac:dyDescent="0.3">
      <c r="A15" s="15"/>
      <c r="B15" s="113" t="s">
        <v>30</v>
      </c>
      <c r="C15" s="114"/>
      <c r="D15" s="26">
        <v>1</v>
      </c>
      <c r="E15" s="26">
        <v>153000</v>
      </c>
      <c r="F15" s="26">
        <f t="shared" ref="F15:F20" si="0">D15*E15</f>
        <v>153000</v>
      </c>
      <c r="G15" s="27">
        <f t="shared" ref="G15:G21" si="1">F15*12</f>
        <v>1836000</v>
      </c>
      <c r="H15" s="15"/>
    </row>
    <row r="16" spans="1:16" s="23" customFormat="1" ht="16.5" x14ac:dyDescent="0.3">
      <c r="A16" s="15"/>
      <c r="B16" s="113" t="s">
        <v>3</v>
      </c>
      <c r="C16" s="114"/>
      <c r="D16" s="35">
        <v>9.36</v>
      </c>
      <c r="E16" s="26">
        <v>175000</v>
      </c>
      <c r="F16" s="26">
        <f t="shared" si="0"/>
        <v>1638000</v>
      </c>
      <c r="G16" s="27">
        <f t="shared" si="1"/>
        <v>19656000</v>
      </c>
      <c r="H16" s="15"/>
    </row>
    <row r="17" spans="1:8" s="23" customFormat="1" ht="16.5" x14ac:dyDescent="0.3">
      <c r="A17" s="15"/>
      <c r="B17" s="113" t="s">
        <v>4</v>
      </c>
      <c r="C17" s="114"/>
      <c r="D17" s="26">
        <v>1</v>
      </c>
      <c r="E17" s="26">
        <v>138500</v>
      </c>
      <c r="F17" s="26">
        <f t="shared" si="0"/>
        <v>138500</v>
      </c>
      <c r="G17" s="27">
        <f t="shared" si="1"/>
        <v>1662000</v>
      </c>
      <c r="H17" s="15"/>
    </row>
    <row r="18" spans="1:8" s="23" customFormat="1" ht="16.5" x14ac:dyDescent="0.3">
      <c r="A18" s="15"/>
      <c r="B18" s="113" t="s">
        <v>5</v>
      </c>
      <c r="C18" s="114"/>
      <c r="D18" s="26">
        <v>2</v>
      </c>
      <c r="E18" s="26">
        <v>138500</v>
      </c>
      <c r="F18" s="26">
        <f t="shared" si="0"/>
        <v>277000</v>
      </c>
      <c r="G18" s="27">
        <f t="shared" si="1"/>
        <v>3324000</v>
      </c>
      <c r="H18" s="15"/>
    </row>
    <row r="19" spans="1:8" s="23" customFormat="1" ht="20.25" customHeight="1" x14ac:dyDescent="0.3">
      <c r="A19" s="15"/>
      <c r="B19" s="130" t="s">
        <v>6</v>
      </c>
      <c r="C19" s="131"/>
      <c r="D19" s="35">
        <v>1.25</v>
      </c>
      <c r="E19" s="26">
        <v>138500</v>
      </c>
      <c r="F19" s="26">
        <f t="shared" si="0"/>
        <v>173125</v>
      </c>
      <c r="G19" s="27">
        <f t="shared" si="1"/>
        <v>2077500</v>
      </c>
      <c r="H19" s="15"/>
    </row>
    <row r="20" spans="1:8" s="23" customFormat="1" thickBot="1" x14ac:dyDescent="0.35">
      <c r="A20" s="15"/>
      <c r="B20" s="132" t="s">
        <v>7</v>
      </c>
      <c r="C20" s="133"/>
      <c r="D20" s="28">
        <v>1</v>
      </c>
      <c r="E20" s="28">
        <v>138500</v>
      </c>
      <c r="F20" s="28">
        <f t="shared" si="0"/>
        <v>138500</v>
      </c>
      <c r="G20" s="29">
        <f t="shared" si="1"/>
        <v>1662000</v>
      </c>
      <c r="H20" s="15"/>
    </row>
    <row r="21" spans="1:8" s="23" customFormat="1" thickBot="1" x14ac:dyDescent="0.35">
      <c r="A21" s="15"/>
      <c r="B21" s="128" t="s">
        <v>8</v>
      </c>
      <c r="C21" s="129"/>
      <c r="D21" s="36">
        <f>SUM(D14:D20)</f>
        <v>16.61</v>
      </c>
      <c r="E21" s="37"/>
      <c r="F21" s="37">
        <f>SUM(F14:F20)</f>
        <v>2828125</v>
      </c>
      <c r="G21" s="38">
        <f t="shared" si="1"/>
        <v>33937500</v>
      </c>
      <c r="H21" s="15"/>
    </row>
    <row r="22" spans="1:8" s="23" customFormat="1" ht="24" customHeight="1" thickBot="1" x14ac:dyDescent="0.35">
      <c r="A22" s="15"/>
      <c r="B22" s="117" t="s">
        <v>9</v>
      </c>
      <c r="C22" s="118"/>
      <c r="D22" s="118"/>
      <c r="E22" s="118"/>
      <c r="F22" s="118"/>
      <c r="G22" s="119"/>
      <c r="H22" s="15"/>
    </row>
    <row r="23" spans="1:8" s="23" customFormat="1" ht="16.5" x14ac:dyDescent="0.3">
      <c r="A23" s="15"/>
      <c r="B23" s="124" t="s">
        <v>10</v>
      </c>
      <c r="C23" s="125"/>
      <c r="D23" s="24">
        <v>1</v>
      </c>
      <c r="E23" s="24">
        <v>180000</v>
      </c>
      <c r="F23" s="24">
        <f>D23*E23</f>
        <v>180000</v>
      </c>
      <c r="G23" s="39">
        <f>F23*12</f>
        <v>2160000</v>
      </c>
      <c r="H23" s="15"/>
    </row>
    <row r="24" spans="1:8" s="23" customFormat="1" ht="16.5" x14ac:dyDescent="0.3">
      <c r="A24" s="15"/>
      <c r="B24" s="113" t="s">
        <v>11</v>
      </c>
      <c r="C24" s="114"/>
      <c r="D24" s="40">
        <v>0.8</v>
      </c>
      <c r="E24" s="26">
        <v>159000</v>
      </c>
      <c r="F24" s="26">
        <f t="shared" ref="F24:F36" si="2">D24*E24</f>
        <v>127200</v>
      </c>
      <c r="G24" s="41">
        <f t="shared" ref="G24:G37" si="3">F24*12</f>
        <v>1526400</v>
      </c>
      <c r="H24" s="15"/>
    </row>
    <row r="25" spans="1:8" s="23" customFormat="1" ht="16.5" x14ac:dyDescent="0.3">
      <c r="A25" s="15"/>
      <c r="B25" s="113" t="s">
        <v>12</v>
      </c>
      <c r="C25" s="136"/>
      <c r="D25" s="42">
        <v>0.5</v>
      </c>
      <c r="E25" s="26">
        <v>135000</v>
      </c>
      <c r="F25" s="26">
        <f t="shared" si="2"/>
        <v>67500</v>
      </c>
      <c r="G25" s="41">
        <f t="shared" si="3"/>
        <v>810000</v>
      </c>
      <c r="H25" s="15"/>
    </row>
    <row r="26" spans="1:8" s="23" customFormat="1" ht="16.5" x14ac:dyDescent="0.3">
      <c r="A26" s="15"/>
      <c r="B26" s="113" t="s">
        <v>13</v>
      </c>
      <c r="C26" s="114"/>
      <c r="D26" s="26">
        <v>2</v>
      </c>
      <c r="E26" s="26">
        <v>144000</v>
      </c>
      <c r="F26" s="26">
        <f t="shared" si="2"/>
        <v>288000</v>
      </c>
      <c r="G26" s="41">
        <f t="shared" si="3"/>
        <v>3456000</v>
      </c>
      <c r="H26" s="15"/>
    </row>
    <row r="27" spans="1:8" s="23" customFormat="1" ht="16.5" x14ac:dyDescent="0.3">
      <c r="A27" s="15"/>
      <c r="B27" s="113" t="s">
        <v>14</v>
      </c>
      <c r="C27" s="114"/>
      <c r="D27" s="26">
        <v>1</v>
      </c>
      <c r="E27" s="26">
        <v>130000</v>
      </c>
      <c r="F27" s="26">
        <f t="shared" si="2"/>
        <v>130000</v>
      </c>
      <c r="G27" s="41">
        <f t="shared" si="3"/>
        <v>1560000</v>
      </c>
      <c r="H27" s="15"/>
    </row>
    <row r="28" spans="1:8" s="23" customFormat="1" ht="16.5" x14ac:dyDescent="0.3">
      <c r="A28" s="15"/>
      <c r="B28" s="113" t="s">
        <v>15</v>
      </c>
      <c r="C28" s="114"/>
      <c r="D28" s="26">
        <v>1</v>
      </c>
      <c r="E28" s="26">
        <v>140000</v>
      </c>
      <c r="F28" s="26">
        <f t="shared" si="2"/>
        <v>140000</v>
      </c>
      <c r="G28" s="41">
        <f t="shared" si="3"/>
        <v>1680000</v>
      </c>
      <c r="H28" s="15"/>
    </row>
    <row r="29" spans="1:8" s="23" customFormat="1" ht="16.5" x14ac:dyDescent="0.3">
      <c r="A29" s="15"/>
      <c r="B29" s="137" t="s">
        <v>16</v>
      </c>
      <c r="C29" s="138"/>
      <c r="D29" s="43">
        <v>1</v>
      </c>
      <c r="E29" s="44">
        <v>124000</v>
      </c>
      <c r="F29" s="26">
        <f t="shared" si="2"/>
        <v>124000</v>
      </c>
      <c r="G29" s="41">
        <f t="shared" si="3"/>
        <v>1488000</v>
      </c>
      <c r="H29" s="15"/>
    </row>
    <row r="30" spans="1:8" s="23" customFormat="1" ht="16.5" x14ac:dyDescent="0.3">
      <c r="A30" s="15"/>
      <c r="B30" s="113" t="s">
        <v>17</v>
      </c>
      <c r="C30" s="114"/>
      <c r="D30" s="26">
        <v>1</v>
      </c>
      <c r="E30" s="26">
        <v>124000</v>
      </c>
      <c r="F30" s="26">
        <f t="shared" si="2"/>
        <v>124000</v>
      </c>
      <c r="G30" s="41">
        <f t="shared" si="3"/>
        <v>1488000</v>
      </c>
      <c r="H30" s="15"/>
    </row>
    <row r="31" spans="1:8" s="23" customFormat="1" ht="16.5" x14ac:dyDescent="0.3">
      <c r="A31" s="15"/>
      <c r="B31" s="113" t="s">
        <v>18</v>
      </c>
      <c r="C31" s="114"/>
      <c r="D31" s="26">
        <v>1</v>
      </c>
      <c r="E31" s="26">
        <v>124000</v>
      </c>
      <c r="F31" s="26">
        <f t="shared" si="2"/>
        <v>124000</v>
      </c>
      <c r="G31" s="41">
        <f t="shared" si="3"/>
        <v>1488000</v>
      </c>
      <c r="H31" s="15"/>
    </row>
    <row r="32" spans="1:8" s="23" customFormat="1" ht="16.5" x14ac:dyDescent="0.3">
      <c r="A32" s="15"/>
      <c r="B32" s="122" t="s">
        <v>19</v>
      </c>
      <c r="C32" s="123"/>
      <c r="D32" s="26">
        <v>1</v>
      </c>
      <c r="E32" s="26">
        <v>124000</v>
      </c>
      <c r="F32" s="26">
        <f t="shared" si="2"/>
        <v>124000</v>
      </c>
      <c r="G32" s="41">
        <f t="shared" si="3"/>
        <v>1488000</v>
      </c>
      <c r="H32" s="15"/>
    </row>
    <row r="33" spans="1:9" s="23" customFormat="1" ht="16.5" x14ac:dyDescent="0.3">
      <c r="A33" s="15"/>
      <c r="B33" s="122" t="str">
        <f>B32</f>
        <v>Դռնապան</v>
      </c>
      <c r="C33" s="123"/>
      <c r="D33" s="26">
        <v>1</v>
      </c>
      <c r="E33" s="26">
        <v>114000</v>
      </c>
      <c r="F33" s="26">
        <f t="shared" si="2"/>
        <v>114000</v>
      </c>
      <c r="G33" s="41">
        <f t="shared" si="3"/>
        <v>1368000</v>
      </c>
      <c r="H33" s="15"/>
    </row>
    <row r="34" spans="1:9" s="23" customFormat="1" ht="16.5" x14ac:dyDescent="0.3">
      <c r="A34" s="15"/>
      <c r="B34" s="113" t="s">
        <v>36</v>
      </c>
      <c r="C34" s="114"/>
      <c r="D34" s="26">
        <v>1</v>
      </c>
      <c r="E34" s="26">
        <v>124000</v>
      </c>
      <c r="F34" s="26">
        <f t="shared" si="2"/>
        <v>124000</v>
      </c>
      <c r="G34" s="41">
        <f t="shared" si="3"/>
        <v>1488000</v>
      </c>
      <c r="H34" s="15"/>
    </row>
    <row r="35" spans="1:9" s="23" customFormat="1" ht="16.5" x14ac:dyDescent="0.3">
      <c r="A35" s="15"/>
      <c r="B35" s="113" t="s">
        <v>20</v>
      </c>
      <c r="C35" s="114"/>
      <c r="D35" s="26">
        <v>1</v>
      </c>
      <c r="E35" s="26">
        <v>124000</v>
      </c>
      <c r="F35" s="26">
        <f t="shared" si="2"/>
        <v>124000</v>
      </c>
      <c r="G35" s="41">
        <f t="shared" si="3"/>
        <v>1488000</v>
      </c>
      <c r="H35" s="15"/>
    </row>
    <row r="36" spans="1:9" s="23" customFormat="1" ht="16.5" x14ac:dyDescent="0.3">
      <c r="A36" s="15"/>
      <c r="B36" s="113" t="s">
        <v>21</v>
      </c>
      <c r="C36" s="114"/>
      <c r="D36" s="26">
        <v>1</v>
      </c>
      <c r="E36" s="26">
        <v>124000</v>
      </c>
      <c r="F36" s="26">
        <f t="shared" si="2"/>
        <v>124000</v>
      </c>
      <c r="G36" s="41">
        <f t="shared" si="3"/>
        <v>1488000</v>
      </c>
      <c r="H36" s="15"/>
    </row>
    <row r="37" spans="1:9" s="23" customFormat="1" thickBot="1" x14ac:dyDescent="0.35">
      <c r="A37" s="15"/>
      <c r="B37" s="115" t="s">
        <v>8</v>
      </c>
      <c r="C37" s="116"/>
      <c r="D37" s="45">
        <f>D23+D24+D25+D26+D27+D28+D29+D30+D31+D32++D33+D34+D35+D36</f>
        <v>14.3</v>
      </c>
      <c r="E37" s="46"/>
      <c r="F37" s="46">
        <f>SUM(F23:F36)</f>
        <v>1914700</v>
      </c>
      <c r="G37" s="47">
        <f t="shared" si="3"/>
        <v>22976400</v>
      </c>
      <c r="H37" s="15"/>
    </row>
    <row r="38" spans="1:9" s="23" customFormat="1" ht="28.5" customHeight="1" thickBot="1" x14ac:dyDescent="0.35">
      <c r="A38" s="15"/>
      <c r="B38" s="117" t="s">
        <v>22</v>
      </c>
      <c r="C38" s="118"/>
      <c r="D38" s="118"/>
      <c r="E38" s="118"/>
      <c r="F38" s="118"/>
      <c r="G38" s="119"/>
      <c r="H38" s="15"/>
    </row>
    <row r="39" spans="1:9" s="23" customFormat="1" ht="16.5" x14ac:dyDescent="0.3">
      <c r="A39" s="15"/>
      <c r="B39" s="124" t="s">
        <v>23</v>
      </c>
      <c r="C39" s="125"/>
      <c r="D39" s="24">
        <v>1</v>
      </c>
      <c r="E39" s="24">
        <v>230000</v>
      </c>
      <c r="F39" s="24">
        <f>D39*E39</f>
        <v>230000</v>
      </c>
      <c r="G39" s="25">
        <f>F39*12</f>
        <v>2760000</v>
      </c>
      <c r="H39" s="15"/>
    </row>
    <row r="40" spans="1:9" s="23" customFormat="1" thickBot="1" x14ac:dyDescent="0.35">
      <c r="A40" s="15"/>
      <c r="B40" s="126" t="s">
        <v>24</v>
      </c>
      <c r="C40" s="127"/>
      <c r="D40" s="48">
        <v>8.5</v>
      </c>
      <c r="E40" s="28">
        <v>145000</v>
      </c>
      <c r="F40" s="28">
        <f>D40*E40</f>
        <v>1232500</v>
      </c>
      <c r="G40" s="29">
        <f t="shared" ref="G40:G41" si="4">F40*12</f>
        <v>14790000</v>
      </c>
      <c r="H40" s="15"/>
    </row>
    <row r="41" spans="1:9" s="23" customFormat="1" thickBot="1" x14ac:dyDescent="0.35">
      <c r="A41" s="15"/>
      <c r="B41" s="120" t="s">
        <v>8</v>
      </c>
      <c r="C41" s="121"/>
      <c r="D41" s="49">
        <f>SUM(D39:D40)</f>
        <v>9.5</v>
      </c>
      <c r="E41" s="50"/>
      <c r="F41" s="51">
        <f>SUM(F39:F40)</f>
        <v>1462500</v>
      </c>
      <c r="G41" s="38">
        <f t="shared" si="4"/>
        <v>17550000</v>
      </c>
      <c r="H41" s="15"/>
    </row>
    <row r="42" spans="1:9" s="23" customFormat="1" thickBot="1" x14ac:dyDescent="0.35">
      <c r="A42" s="15"/>
      <c r="B42" s="120" t="s">
        <v>8</v>
      </c>
      <c r="C42" s="121"/>
      <c r="D42" s="52">
        <f>D41+D37+D21</f>
        <v>40.409999999999997</v>
      </c>
      <c r="E42" s="50"/>
      <c r="F42" s="37">
        <f>F41+F37+F21</f>
        <v>6205325</v>
      </c>
      <c r="G42" s="38">
        <f>G41+G37+G21</f>
        <v>74463900</v>
      </c>
      <c r="H42" s="15"/>
    </row>
    <row r="43" spans="1:9" s="23" customFormat="1" ht="40.5" customHeight="1" x14ac:dyDescent="0.3">
      <c r="A43" s="15"/>
      <c r="B43" s="14" t="s">
        <v>33</v>
      </c>
      <c r="C43" s="15"/>
      <c r="D43" s="16"/>
      <c r="E43" s="16"/>
      <c r="F43" s="16"/>
      <c r="G43" s="16"/>
      <c r="H43" s="15"/>
    </row>
    <row r="44" spans="1:9" s="23" customFormat="1" ht="16.5" x14ac:dyDescent="0.3">
      <c r="A44" s="15"/>
      <c r="B44" s="14" t="s">
        <v>32</v>
      </c>
      <c r="C44" s="107" t="s">
        <v>37</v>
      </c>
      <c r="D44" s="107"/>
      <c r="E44" s="107"/>
      <c r="F44" s="107"/>
      <c r="G44" s="107"/>
      <c r="H44" s="15"/>
    </row>
    <row r="45" spans="1:9" s="23" customFormat="1" ht="16.5" x14ac:dyDescent="0.3">
      <c r="A45" s="15"/>
      <c r="B45" s="14"/>
      <c r="C45" s="15"/>
      <c r="D45" s="16"/>
      <c r="E45" s="112"/>
      <c r="F45" s="101"/>
      <c r="G45" s="101"/>
      <c r="H45" s="101"/>
      <c r="I45" s="101"/>
    </row>
    <row r="46" spans="1:9" s="23" customFormat="1" ht="16.5" x14ac:dyDescent="0.3">
      <c r="A46" s="15"/>
      <c r="B46" s="14"/>
      <c r="C46" s="15"/>
      <c r="D46" s="16"/>
      <c r="E46" s="100"/>
      <c r="F46" s="101"/>
      <c r="G46" s="101"/>
      <c r="H46" s="101"/>
      <c r="I46" s="101"/>
    </row>
    <row r="47" spans="1:9" s="23" customFormat="1" ht="16.5" x14ac:dyDescent="0.3">
      <c r="A47" s="15"/>
      <c r="B47" s="14"/>
      <c r="C47" s="15"/>
      <c r="D47" s="16"/>
      <c r="E47" s="100"/>
      <c r="F47" s="101"/>
      <c r="G47" s="101"/>
      <c r="H47" s="101"/>
      <c r="I47" s="101"/>
    </row>
    <row r="48" spans="1:9" s="23" customFormat="1" ht="16.5" x14ac:dyDescent="0.3">
      <c r="A48" s="15"/>
      <c r="B48" s="14"/>
      <c r="D48" s="16"/>
      <c r="E48" s="100"/>
      <c r="F48" s="101"/>
      <c r="G48" s="101"/>
      <c r="H48" s="101"/>
      <c r="I48" s="101"/>
    </row>
    <row r="49" spans="1:9" s="23" customFormat="1" ht="16.5" x14ac:dyDescent="0.3">
      <c r="A49" s="15"/>
      <c r="B49" s="14"/>
      <c r="C49" s="15"/>
      <c r="D49" s="16"/>
      <c r="E49" s="21"/>
      <c r="F49" s="100"/>
      <c r="G49" s="101"/>
      <c r="H49" s="101"/>
      <c r="I49" s="101"/>
    </row>
    <row r="50" spans="1:9" s="23" customFormat="1" ht="16.5" x14ac:dyDescent="0.3">
      <c r="A50" s="15"/>
      <c r="B50" s="14"/>
      <c r="C50" s="15"/>
      <c r="D50" s="16"/>
      <c r="E50" s="16"/>
      <c r="F50" s="16"/>
      <c r="G50" s="105"/>
      <c r="H50" s="105"/>
    </row>
    <row r="51" spans="1:9" s="23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23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23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23" customFormat="1" ht="16.5" x14ac:dyDescent="0.3">
      <c r="A54" s="15"/>
      <c r="B54" s="14"/>
      <c r="C54" s="106"/>
      <c r="D54" s="106"/>
      <c r="E54" s="53"/>
      <c r="F54" s="31"/>
      <c r="G54" s="31"/>
      <c r="H54" s="15"/>
    </row>
    <row r="55" spans="1:9" s="23" customFormat="1" ht="16.5" x14ac:dyDescent="0.3">
      <c r="A55" s="15"/>
      <c r="B55" s="14"/>
      <c r="C55" s="106"/>
      <c r="D55" s="106"/>
      <c r="E55" s="31"/>
      <c r="F55" s="31"/>
      <c r="G55" s="31"/>
      <c r="H55" s="15"/>
    </row>
    <row r="56" spans="1:9" s="23" customFormat="1" ht="16.5" x14ac:dyDescent="0.3">
      <c r="A56" s="15"/>
      <c r="B56" s="14"/>
      <c r="C56" s="106"/>
      <c r="D56" s="106"/>
      <c r="E56" s="53"/>
      <c r="F56" s="31"/>
      <c r="G56" s="31"/>
      <c r="H56" s="15"/>
    </row>
    <row r="57" spans="1:9" s="23" customFormat="1" ht="16.5" x14ac:dyDescent="0.3">
      <c r="A57" s="15"/>
      <c r="B57" s="107"/>
      <c r="C57" s="107"/>
      <c r="D57" s="107"/>
      <c r="E57" s="107"/>
      <c r="F57" s="107"/>
      <c r="G57" s="106"/>
      <c r="H57" s="15"/>
    </row>
    <row r="58" spans="1:9" s="23" customFormat="1" ht="16.5" x14ac:dyDescent="0.3">
      <c r="A58" s="15"/>
      <c r="B58" s="107"/>
      <c r="C58" s="106"/>
      <c r="D58" s="106"/>
      <c r="E58" s="106"/>
      <c r="F58" s="106"/>
      <c r="G58" s="106"/>
      <c r="H58" s="15"/>
    </row>
    <row r="59" spans="1:9" s="23" customFormat="1" ht="16.5" x14ac:dyDescent="0.3">
      <c r="A59" s="15"/>
      <c r="B59" s="107"/>
      <c r="C59" s="106"/>
      <c r="D59" s="106"/>
      <c r="E59" s="106"/>
      <c r="F59" s="106"/>
      <c r="G59" s="106"/>
      <c r="H59" s="15"/>
    </row>
    <row r="60" spans="1:9" s="23" customFormat="1" ht="16.5" x14ac:dyDescent="0.3">
      <c r="A60" s="15"/>
      <c r="B60" s="107"/>
      <c r="C60" s="106"/>
      <c r="D60" s="106"/>
      <c r="E60" s="106"/>
      <c r="F60" s="106"/>
      <c r="G60" s="106"/>
      <c r="H60" s="15"/>
    </row>
    <row r="61" spans="1:9" s="23" customFormat="1" ht="16.5" x14ac:dyDescent="0.3">
      <c r="A61" s="15"/>
      <c r="B61" s="105"/>
      <c r="C61" s="105"/>
      <c r="D61" s="105"/>
      <c r="E61" s="105"/>
      <c r="F61" s="105"/>
      <c r="G61" s="105"/>
      <c r="H61" s="15"/>
    </row>
    <row r="62" spans="1:9" s="23" customFormat="1" ht="16.5" x14ac:dyDescent="0.3">
      <c r="A62" s="15"/>
      <c r="B62" s="105"/>
      <c r="C62" s="105"/>
      <c r="D62" s="105"/>
      <c r="E62" s="105"/>
      <c r="F62" s="105"/>
      <c r="G62" s="106"/>
      <c r="H62" s="15"/>
    </row>
    <row r="63" spans="1:9" s="23" customFormat="1" ht="16.5" x14ac:dyDescent="0.3">
      <c r="A63" s="15"/>
      <c r="B63" s="111"/>
      <c r="C63" s="111"/>
      <c r="D63" s="16"/>
      <c r="E63" s="16"/>
      <c r="F63" s="16"/>
      <c r="G63" s="16"/>
      <c r="H63" s="15"/>
    </row>
    <row r="64" spans="1:9" s="23" customFormat="1" ht="16.5" x14ac:dyDescent="0.3">
      <c r="A64" s="15"/>
      <c r="B64" s="111"/>
      <c r="C64" s="111"/>
      <c r="D64" s="16"/>
      <c r="E64" s="16"/>
      <c r="F64" s="54"/>
      <c r="G64" s="16"/>
      <c r="H64" s="15"/>
    </row>
    <row r="65" spans="1:8" s="23" customFormat="1" ht="16.5" x14ac:dyDescent="0.3">
      <c r="A65" s="15"/>
      <c r="B65" s="111"/>
      <c r="C65" s="111"/>
      <c r="D65" s="16"/>
      <c r="E65" s="16"/>
      <c r="F65" s="16"/>
      <c r="G65" s="16"/>
      <c r="H65" s="15"/>
    </row>
    <row r="66" spans="1:8" s="23" customFormat="1" ht="16.5" x14ac:dyDescent="0.3">
      <c r="A66" s="15"/>
      <c r="B66" s="111"/>
      <c r="C66" s="111"/>
      <c r="D66" s="16"/>
      <c r="E66" s="16"/>
      <c r="F66" s="55"/>
      <c r="G66" s="16"/>
      <c r="H66" s="15"/>
    </row>
    <row r="67" spans="1:8" s="23" customFormat="1" ht="16.5" x14ac:dyDescent="0.3">
      <c r="A67" s="15"/>
      <c r="B67" s="106"/>
      <c r="C67" s="106"/>
      <c r="D67" s="16"/>
      <c r="E67" s="16"/>
      <c r="F67" s="16"/>
      <c r="G67" s="16"/>
      <c r="H67" s="15"/>
    </row>
    <row r="68" spans="1:8" s="23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23" customFormat="1" ht="16.5" x14ac:dyDescent="0.3">
      <c r="A69" s="15"/>
      <c r="B69" s="106"/>
      <c r="C69" s="106"/>
      <c r="D69" s="31"/>
      <c r="E69" s="31"/>
      <c r="F69" s="31"/>
      <c r="G69" s="31"/>
      <c r="H69" s="15"/>
    </row>
    <row r="70" spans="1:8" s="23" customFormat="1" ht="16.5" x14ac:dyDescent="0.3">
      <c r="A70" s="15"/>
      <c r="B70" s="106"/>
      <c r="C70" s="106"/>
      <c r="D70" s="30"/>
      <c r="E70" s="31"/>
      <c r="F70" s="31"/>
      <c r="G70" s="31"/>
      <c r="H70" s="15"/>
    </row>
    <row r="71" spans="1:8" s="23" customFormat="1" ht="16.5" x14ac:dyDescent="0.3">
      <c r="A71" s="15"/>
      <c r="B71" s="106"/>
      <c r="C71" s="106"/>
      <c r="D71" s="30"/>
      <c r="E71" s="31"/>
      <c r="F71" s="31"/>
      <c r="G71" s="31"/>
      <c r="H71" s="15"/>
    </row>
    <row r="72" spans="1:8" s="23" customFormat="1" ht="16.5" x14ac:dyDescent="0.3">
      <c r="A72" s="15"/>
      <c r="B72" s="106"/>
      <c r="C72" s="106"/>
      <c r="D72" s="30"/>
      <c r="E72" s="31"/>
      <c r="F72" s="31"/>
      <c r="G72" s="31"/>
      <c r="H72" s="15"/>
    </row>
    <row r="73" spans="1:8" s="23" customFormat="1" ht="16.5" x14ac:dyDescent="0.3">
      <c r="A73" s="15"/>
      <c r="B73" s="106"/>
      <c r="C73" s="106"/>
      <c r="D73" s="31"/>
      <c r="E73" s="31"/>
      <c r="F73" s="31"/>
      <c r="G73" s="31"/>
      <c r="H73" s="15"/>
    </row>
    <row r="74" spans="1:8" s="23" customFormat="1" ht="16.5" x14ac:dyDescent="0.3">
      <c r="A74" s="15"/>
      <c r="B74" s="106"/>
      <c r="C74" s="106"/>
      <c r="D74" s="31"/>
      <c r="E74" s="31"/>
      <c r="F74" s="31"/>
      <c r="G74" s="31"/>
      <c r="H74" s="15"/>
    </row>
    <row r="75" spans="1:8" s="23" customFormat="1" ht="16.5" x14ac:dyDescent="0.3">
      <c r="A75" s="15"/>
      <c r="B75" s="14"/>
      <c r="C75" s="15"/>
      <c r="D75" s="30"/>
      <c r="E75" s="31"/>
      <c r="F75" s="31"/>
      <c r="G75" s="31"/>
      <c r="H75" s="15"/>
    </row>
    <row r="76" spans="1:8" s="23" customFormat="1" ht="16.5" x14ac:dyDescent="0.3">
      <c r="A76" s="15"/>
      <c r="B76" s="14"/>
      <c r="C76" s="15"/>
      <c r="D76" s="31"/>
      <c r="E76" s="31"/>
      <c r="F76" s="31"/>
      <c r="G76" s="31"/>
      <c r="H76" s="15"/>
    </row>
    <row r="77" spans="1:8" s="23" customFormat="1" ht="16.5" x14ac:dyDescent="0.3">
      <c r="A77" s="15"/>
      <c r="B77" s="14"/>
      <c r="C77" s="15"/>
      <c r="D77" s="56"/>
      <c r="E77" s="31"/>
      <c r="F77" s="31"/>
      <c r="G77" s="31"/>
      <c r="H77" s="15"/>
    </row>
    <row r="78" spans="1:8" s="23" customFormat="1" ht="16.5" x14ac:dyDescent="0.3">
      <c r="A78" s="15"/>
      <c r="B78" s="14"/>
      <c r="C78" s="15"/>
      <c r="D78" s="53"/>
      <c r="E78" s="31"/>
      <c r="F78" s="31"/>
      <c r="G78" s="31"/>
      <c r="H78" s="15"/>
    </row>
    <row r="79" spans="1:8" s="23" customFormat="1" ht="16.5" x14ac:dyDescent="0.3">
      <c r="A79" s="15"/>
      <c r="B79" s="14"/>
      <c r="C79" s="15"/>
      <c r="D79" s="30"/>
      <c r="E79" s="31"/>
      <c r="F79" s="31"/>
      <c r="G79" s="31"/>
      <c r="H79" s="15"/>
    </row>
    <row r="80" spans="1:8" s="23" customFormat="1" ht="16.5" x14ac:dyDescent="0.3">
      <c r="A80" s="15"/>
      <c r="B80" s="14"/>
      <c r="C80" s="106"/>
      <c r="D80" s="106"/>
      <c r="E80" s="31"/>
      <c r="F80" s="31"/>
      <c r="G80" s="31"/>
      <c r="H80" s="15"/>
    </row>
    <row r="81" spans="1:9" s="23" customFormat="1" ht="16.5" x14ac:dyDescent="0.3">
      <c r="A81" s="15"/>
      <c r="B81" s="14"/>
      <c r="C81" s="106"/>
      <c r="D81" s="106"/>
      <c r="E81" s="106"/>
      <c r="F81" s="106"/>
      <c r="G81" s="106"/>
      <c r="H81" s="15"/>
    </row>
    <row r="82" spans="1:9" s="23" customFormat="1" ht="16.5" x14ac:dyDescent="0.3">
      <c r="A82" s="15"/>
      <c r="B82" s="14"/>
      <c r="C82" s="15"/>
      <c r="D82" s="16"/>
      <c r="E82" s="109"/>
      <c r="F82" s="110"/>
      <c r="G82" s="110"/>
      <c r="H82" s="15"/>
    </row>
    <row r="83" spans="1:9" s="23" customFormat="1" ht="16.5" x14ac:dyDescent="0.3">
      <c r="A83" s="15"/>
      <c r="B83" s="14"/>
      <c r="C83" s="106"/>
      <c r="D83" s="106"/>
      <c r="E83" s="53"/>
      <c r="F83" s="109"/>
      <c r="G83" s="110"/>
      <c r="H83" s="15"/>
    </row>
    <row r="84" spans="1:9" s="23" customFormat="1" ht="16.5" x14ac:dyDescent="0.3">
      <c r="A84" s="15"/>
      <c r="B84" s="14"/>
      <c r="C84" s="15"/>
      <c r="D84" s="16"/>
      <c r="E84" s="53"/>
      <c r="F84" s="31"/>
      <c r="G84" s="16"/>
      <c r="H84" s="15"/>
    </row>
    <row r="85" spans="1:9" s="23" customFormat="1" ht="16.5" x14ac:dyDescent="0.3">
      <c r="A85" s="15"/>
      <c r="B85" s="14"/>
      <c r="C85" s="15"/>
      <c r="D85" s="16"/>
      <c r="E85" s="53"/>
      <c r="F85" s="31"/>
      <c r="G85" s="16"/>
      <c r="H85" s="15"/>
    </row>
    <row r="86" spans="1:9" s="23" customFormat="1" ht="16.5" x14ac:dyDescent="0.3">
      <c r="A86" s="15"/>
      <c r="B86" s="14"/>
      <c r="C86" s="15"/>
      <c r="D86" s="16"/>
      <c r="E86" s="53"/>
      <c r="F86" s="31"/>
      <c r="G86" s="16"/>
      <c r="H86" s="15"/>
    </row>
    <row r="87" spans="1:9" s="23" customFormat="1" ht="16.5" x14ac:dyDescent="0.3">
      <c r="A87" s="15"/>
      <c r="B87" s="14"/>
      <c r="C87" s="15"/>
      <c r="D87" s="16"/>
      <c r="E87" s="53"/>
      <c r="F87" s="31"/>
      <c r="G87" s="16"/>
      <c r="H87" s="15"/>
    </row>
    <row r="88" spans="1:9" s="23" customFormat="1" ht="16.5" x14ac:dyDescent="0.3">
      <c r="A88" s="15"/>
      <c r="B88" s="14"/>
      <c r="C88" s="106"/>
      <c r="D88" s="106"/>
      <c r="E88" s="31"/>
      <c r="F88" s="31"/>
      <c r="G88" s="31"/>
      <c r="H88" s="15"/>
    </row>
    <row r="89" spans="1:9" s="23" customFormat="1" ht="16.5" x14ac:dyDescent="0.3">
      <c r="A89" s="15"/>
      <c r="B89" s="14"/>
      <c r="C89" s="15"/>
      <c r="D89" s="16"/>
      <c r="E89" s="108"/>
      <c r="F89" s="101"/>
      <c r="G89" s="101"/>
      <c r="H89" s="101"/>
      <c r="I89" s="101"/>
    </row>
    <row r="90" spans="1:9" s="23" customFormat="1" ht="16.5" x14ac:dyDescent="0.3">
      <c r="A90" s="15"/>
      <c r="B90" s="14"/>
      <c r="C90" s="15"/>
      <c r="D90" s="16"/>
      <c r="E90" s="100"/>
      <c r="F90" s="101"/>
      <c r="G90" s="101"/>
      <c r="H90" s="101"/>
      <c r="I90" s="101"/>
    </row>
    <row r="91" spans="1:9" s="23" customFormat="1" ht="16.5" x14ac:dyDescent="0.3">
      <c r="A91" s="15"/>
      <c r="B91" s="14"/>
      <c r="C91" s="15"/>
      <c r="D91" s="16"/>
      <c r="E91" s="100"/>
      <c r="F91" s="101"/>
      <c r="G91" s="101"/>
      <c r="H91" s="101"/>
      <c r="I91" s="101"/>
    </row>
    <row r="92" spans="1:9" s="23" customFormat="1" ht="16.5" x14ac:dyDescent="0.3">
      <c r="A92" s="15"/>
      <c r="B92" s="14"/>
      <c r="D92" s="16"/>
      <c r="E92" s="100"/>
      <c r="F92" s="101"/>
      <c r="G92" s="101"/>
      <c r="H92" s="101"/>
      <c r="I92" s="101"/>
    </row>
    <row r="93" spans="1:9" s="23" customFormat="1" ht="16.5" x14ac:dyDescent="0.3">
      <c r="A93" s="15"/>
      <c r="B93" s="14"/>
      <c r="C93" s="15"/>
      <c r="D93" s="16"/>
      <c r="E93" s="21"/>
      <c r="F93" s="100"/>
      <c r="G93" s="101"/>
      <c r="H93" s="101"/>
      <c r="I93" s="101"/>
    </row>
    <row r="94" spans="1:9" s="23" customFormat="1" ht="16.5" x14ac:dyDescent="0.3">
      <c r="A94" s="15"/>
      <c r="B94" s="14"/>
      <c r="C94" s="15"/>
      <c r="D94" s="16"/>
      <c r="E94" s="16"/>
      <c r="F94" s="16"/>
      <c r="G94" s="105"/>
      <c r="H94" s="105"/>
    </row>
    <row r="95" spans="1:9" s="23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23" customFormat="1" ht="16.5" x14ac:dyDescent="0.3">
      <c r="A96" s="15"/>
      <c r="B96" s="14"/>
      <c r="C96" s="106"/>
      <c r="D96" s="106"/>
      <c r="E96" s="31"/>
      <c r="F96" s="31"/>
      <c r="G96" s="31"/>
      <c r="H96" s="15"/>
    </row>
    <row r="97" spans="1:8" s="23" customFormat="1" ht="16.5" x14ac:dyDescent="0.3">
      <c r="A97" s="15"/>
      <c r="B97" s="14"/>
      <c r="C97" s="15"/>
      <c r="D97" s="16"/>
      <c r="E97" s="16"/>
      <c r="F97" s="31"/>
      <c r="G97" s="31"/>
      <c r="H97" s="15"/>
    </row>
    <row r="98" spans="1:8" s="23" customFormat="1" ht="16.5" x14ac:dyDescent="0.3">
      <c r="A98" s="15"/>
      <c r="B98" s="14"/>
      <c r="C98" s="15"/>
      <c r="D98" s="16"/>
      <c r="E98" s="16"/>
      <c r="F98" s="31"/>
      <c r="G98" s="31"/>
      <c r="H98" s="15"/>
    </row>
    <row r="99" spans="1:8" s="23" customFormat="1" ht="16.5" x14ac:dyDescent="0.3">
      <c r="A99" s="15"/>
      <c r="B99" s="107"/>
      <c r="C99" s="107"/>
      <c r="D99" s="107"/>
      <c r="E99" s="107"/>
      <c r="F99" s="107"/>
      <c r="G99" s="106"/>
      <c r="H99" s="15"/>
    </row>
    <row r="100" spans="1:8" s="23" customFormat="1" ht="16.5" x14ac:dyDescent="0.3">
      <c r="A100" s="15"/>
      <c r="B100" s="107"/>
      <c r="C100" s="106"/>
      <c r="D100" s="106"/>
      <c r="E100" s="106"/>
      <c r="F100" s="106"/>
      <c r="G100" s="106"/>
      <c r="H100" s="15"/>
    </row>
    <row r="101" spans="1:8" s="23" customFormat="1" ht="16.5" x14ac:dyDescent="0.3">
      <c r="A101" s="15"/>
      <c r="B101" s="107"/>
      <c r="C101" s="106"/>
      <c r="D101" s="106"/>
      <c r="E101" s="106"/>
      <c r="F101" s="106"/>
      <c r="G101" s="106"/>
      <c r="H101" s="15"/>
    </row>
    <row r="102" spans="1:8" s="23" customFormat="1" ht="16.5" x14ac:dyDescent="0.3">
      <c r="A102" s="15"/>
      <c r="B102" s="107"/>
      <c r="C102" s="106"/>
      <c r="D102" s="106"/>
      <c r="E102" s="106"/>
      <c r="F102" s="106"/>
      <c r="G102" s="106"/>
      <c r="H102" s="15"/>
    </row>
    <row r="103" spans="1:8" s="23" customFormat="1" ht="16.5" x14ac:dyDescent="0.3">
      <c r="A103" s="15"/>
      <c r="B103" s="105"/>
      <c r="C103" s="105"/>
      <c r="D103" s="105"/>
      <c r="E103" s="105"/>
      <c r="F103" s="105"/>
      <c r="G103" s="105"/>
      <c r="H103" s="15"/>
    </row>
    <row r="104" spans="1:8" s="23" customFormat="1" ht="16.5" x14ac:dyDescent="0.3">
      <c r="A104" s="15"/>
      <c r="B104" s="105"/>
      <c r="C104" s="105"/>
      <c r="D104" s="105"/>
      <c r="E104" s="105"/>
      <c r="F104" s="105"/>
      <c r="G104" s="106"/>
      <c r="H104" s="15"/>
    </row>
    <row r="105" spans="1:8" s="23" customFormat="1" ht="16.5" x14ac:dyDescent="0.3">
      <c r="A105" s="15"/>
      <c r="B105" s="111"/>
      <c r="C105" s="111"/>
      <c r="D105" s="16"/>
      <c r="E105" s="16"/>
      <c r="F105" s="16"/>
      <c r="G105" s="16"/>
      <c r="H105" s="15"/>
    </row>
    <row r="106" spans="1:8" s="23" customFormat="1" ht="16.5" x14ac:dyDescent="0.3">
      <c r="A106" s="15"/>
      <c r="B106" s="111"/>
      <c r="C106" s="111"/>
      <c r="D106" s="16"/>
      <c r="E106" s="16"/>
      <c r="F106" s="54"/>
      <c r="G106" s="16"/>
      <c r="H106" s="15"/>
    </row>
    <row r="107" spans="1:8" s="23" customFormat="1" ht="16.5" x14ac:dyDescent="0.3">
      <c r="A107" s="15"/>
      <c r="B107" s="111"/>
      <c r="C107" s="111"/>
      <c r="D107" s="16"/>
      <c r="E107" s="16"/>
      <c r="F107" s="16"/>
      <c r="G107" s="16"/>
      <c r="H107" s="15"/>
    </row>
    <row r="108" spans="1:8" s="23" customFormat="1" ht="16.5" x14ac:dyDescent="0.3">
      <c r="A108" s="15"/>
      <c r="B108" s="111"/>
      <c r="C108" s="111"/>
      <c r="D108" s="16"/>
      <c r="E108" s="16"/>
      <c r="F108" s="55"/>
      <c r="G108" s="16"/>
      <c r="H108" s="15"/>
    </row>
    <row r="109" spans="1:8" s="23" customFormat="1" ht="16.5" x14ac:dyDescent="0.3">
      <c r="A109" s="15"/>
      <c r="B109" s="106"/>
      <c r="C109" s="106"/>
      <c r="D109" s="16"/>
      <c r="E109" s="16"/>
      <c r="F109" s="16"/>
      <c r="G109" s="16"/>
      <c r="H109" s="15"/>
    </row>
    <row r="110" spans="1:8" s="23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23" customFormat="1" ht="16.5" x14ac:dyDescent="0.3">
      <c r="A111" s="15"/>
      <c r="B111" s="106"/>
      <c r="C111" s="106"/>
      <c r="D111" s="31"/>
      <c r="E111" s="31"/>
      <c r="F111" s="31"/>
      <c r="G111" s="31"/>
      <c r="H111" s="15"/>
    </row>
    <row r="112" spans="1:8" x14ac:dyDescent="0.3">
      <c r="A112" s="1"/>
      <c r="B112" s="104"/>
      <c r="C112" s="104"/>
      <c r="D112" s="9"/>
      <c r="E112" s="8"/>
      <c r="F112" s="8"/>
      <c r="G112" s="8"/>
      <c r="H112" s="1"/>
    </row>
    <row r="113" spans="1:8" x14ac:dyDescent="0.3">
      <c r="A113" s="1"/>
      <c r="B113" s="104"/>
      <c r="C113" s="104"/>
      <c r="D113" s="9"/>
      <c r="E113" s="8"/>
      <c r="F113" s="8"/>
      <c r="G113" s="8"/>
      <c r="H113" s="1"/>
    </row>
    <row r="114" spans="1:8" x14ac:dyDescent="0.3">
      <c r="A114" s="1"/>
      <c r="B114" s="104"/>
      <c r="C114" s="104"/>
      <c r="D114" s="9"/>
      <c r="E114" s="8"/>
      <c r="F114" s="8"/>
      <c r="G114" s="8"/>
      <c r="H114" s="1"/>
    </row>
    <row r="115" spans="1:8" x14ac:dyDescent="0.3">
      <c r="A115" s="1"/>
      <c r="B115" s="104"/>
      <c r="C115" s="104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04"/>
      <c r="C117" s="104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04"/>
      <c r="D122" s="104"/>
      <c r="E122" s="8"/>
      <c r="F122" s="8"/>
      <c r="G122" s="8"/>
      <c r="H122" s="1"/>
    </row>
    <row r="123" spans="1:8" x14ac:dyDescent="0.3">
      <c r="A123" s="1"/>
      <c r="B123" s="2"/>
      <c r="C123" s="104"/>
      <c r="D123" s="104"/>
      <c r="E123" s="104"/>
      <c r="F123" s="104"/>
      <c r="G123" s="104"/>
      <c r="H123" s="1"/>
    </row>
    <row r="124" spans="1:8" x14ac:dyDescent="0.3">
      <c r="A124" s="1"/>
      <c r="B124" s="2"/>
      <c r="C124" s="1"/>
      <c r="D124" s="7"/>
      <c r="E124" s="102"/>
      <c r="F124" s="103"/>
      <c r="G124" s="103"/>
      <c r="H124" s="1"/>
    </row>
    <row r="125" spans="1:8" x14ac:dyDescent="0.3">
      <c r="A125" s="1"/>
      <c r="B125" s="2"/>
      <c r="C125" s="104"/>
      <c r="D125" s="104"/>
      <c r="E125" s="10"/>
      <c r="F125" s="102"/>
      <c r="G125" s="103"/>
      <c r="H125" s="1"/>
    </row>
    <row r="126" spans="1:8" x14ac:dyDescent="0.3">
      <c r="A126" s="1"/>
      <c r="B126" s="2"/>
      <c r="C126" s="104"/>
      <c r="D126" s="104"/>
      <c r="E126" s="8"/>
      <c r="F126" s="8"/>
      <c r="G126" s="8"/>
      <c r="H126" s="1"/>
    </row>
    <row r="127" spans="1:8" x14ac:dyDescent="0.3">
      <c r="A127" s="1"/>
      <c r="B127" s="2"/>
      <c r="C127" s="104"/>
      <c r="D127" s="104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F2:G2"/>
    <mergeCell ref="A7:H7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B67:C67"/>
    <mergeCell ref="B69:C69"/>
    <mergeCell ref="B70:C70"/>
    <mergeCell ref="B71:C71"/>
    <mergeCell ref="B72:C72"/>
    <mergeCell ref="B73:C7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F1:G1"/>
    <mergeCell ref="G8:J8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FB6-0374-47DF-9513-C0835A2E082B}">
  <dimension ref="A1:I37"/>
  <sheetViews>
    <sheetView workbookViewId="0">
      <selection activeCell="N13" sqref="N13"/>
    </sheetView>
  </sheetViews>
  <sheetFormatPr defaultColWidth="9.140625" defaultRowHeight="16.5" x14ac:dyDescent="0.3"/>
  <cols>
    <col min="1" max="1" width="1" style="88" customWidth="1"/>
    <col min="2" max="2" width="21.140625" style="88" customWidth="1"/>
    <col min="3" max="3" width="5.85546875" style="88" customWidth="1"/>
    <col min="4" max="4" width="14.85546875" style="88" customWidth="1"/>
    <col min="5" max="5" width="13.28515625" style="88" customWidth="1"/>
    <col min="6" max="6" width="17.140625" style="88" customWidth="1"/>
    <col min="7" max="7" width="15.8554687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80</v>
      </c>
      <c r="C1" s="57"/>
      <c r="D1" s="59"/>
      <c r="E1" s="158" t="s">
        <v>43</v>
      </c>
      <c r="F1" s="158"/>
      <c r="G1" s="158"/>
    </row>
    <row r="2" spans="1:9" s="4" customFormat="1" ht="17.25" x14ac:dyDescent="0.3">
      <c r="A2" s="1"/>
      <c r="D2" s="16"/>
      <c r="E2" s="158" t="s">
        <v>44</v>
      </c>
      <c r="F2" s="158"/>
      <c r="G2" s="158"/>
    </row>
    <row r="3" spans="1:9" s="4" customFormat="1" ht="17.25" x14ac:dyDescent="0.3">
      <c r="A3" s="1"/>
      <c r="B3" s="190" t="s">
        <v>84</v>
      </c>
      <c r="C3" s="190"/>
      <c r="D3" s="21"/>
      <c r="E3" s="158" t="s">
        <v>45</v>
      </c>
      <c r="F3" s="158"/>
      <c r="G3" s="158"/>
    </row>
    <row r="4" spans="1:9" s="4" customFormat="1" ht="17.25" x14ac:dyDescent="0.3">
      <c r="A4" s="1"/>
      <c r="B4" s="2"/>
      <c r="C4" s="1"/>
      <c r="D4" s="7"/>
      <c r="E4" s="158" t="s">
        <v>75</v>
      </c>
      <c r="F4" s="158"/>
      <c r="G4" s="158"/>
    </row>
    <row r="5" spans="1:9" s="4" customFormat="1" ht="17.25" x14ac:dyDescent="0.3">
      <c r="A5" s="1"/>
      <c r="B5" s="5"/>
      <c r="D5" s="6"/>
      <c r="E5" s="6"/>
      <c r="F5" s="159"/>
      <c r="G5" s="159"/>
      <c r="H5" s="159"/>
      <c r="I5" s="159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ht="24.75" customHeight="1" x14ac:dyDescent="0.3">
      <c r="A7" s="192" t="s">
        <v>35</v>
      </c>
      <c r="B7" s="192"/>
      <c r="C7" s="192"/>
      <c r="D7" s="192"/>
      <c r="E7" s="192"/>
      <c r="F7" s="192"/>
      <c r="G7" s="192"/>
      <c r="H7" s="15"/>
    </row>
    <row r="8" spans="1:9" s="23" customFormat="1" x14ac:dyDescent="0.3">
      <c r="A8" s="57"/>
      <c r="B8" s="192" t="s">
        <v>46</v>
      </c>
      <c r="C8" s="192"/>
      <c r="D8" s="192"/>
      <c r="E8" s="192"/>
      <c r="F8" s="192"/>
      <c r="G8" s="192"/>
      <c r="H8" s="15"/>
    </row>
    <row r="9" spans="1:9" s="23" customFormat="1" x14ac:dyDescent="0.3">
      <c r="A9" s="57"/>
      <c r="B9" s="192" t="s">
        <v>47</v>
      </c>
      <c r="C9" s="192"/>
      <c r="D9" s="192"/>
      <c r="E9" s="192"/>
      <c r="F9" s="192"/>
      <c r="G9" s="192"/>
      <c r="H9" s="15"/>
    </row>
    <row r="10" spans="1:9" s="4" customFormat="1" ht="17.25" x14ac:dyDescent="0.3">
      <c r="A10" s="1"/>
      <c r="B10" s="157"/>
      <c r="C10" s="157"/>
      <c r="D10" s="157"/>
      <c r="E10" s="157"/>
      <c r="F10" s="157"/>
      <c r="G10" s="7"/>
      <c r="H10" s="1"/>
    </row>
    <row r="11" spans="1:9" s="23" customFormat="1" x14ac:dyDescent="0.3">
      <c r="A11" s="15"/>
      <c r="B11" s="105" t="s">
        <v>48</v>
      </c>
      <c r="C11" s="105"/>
      <c r="D11" s="105"/>
      <c r="E11" s="105"/>
      <c r="F11" s="105"/>
      <c r="G11" s="105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61">
        <f>D25</f>
        <v>4.75</v>
      </c>
      <c r="H12" s="15"/>
    </row>
    <row r="13" spans="1:9" s="23" customFormat="1" ht="70.5" customHeight="1" thickBot="1" x14ac:dyDescent="0.35">
      <c r="A13" s="15"/>
      <c r="B13" s="134" t="s">
        <v>0</v>
      </c>
      <c r="C13" s="135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48" t="s">
        <v>26</v>
      </c>
      <c r="C14" s="149"/>
      <c r="D14" s="149"/>
      <c r="E14" s="149"/>
      <c r="F14" s="149"/>
      <c r="G14" s="150"/>
      <c r="H14" s="15"/>
    </row>
    <row r="15" spans="1:9" s="23" customFormat="1" x14ac:dyDescent="0.3">
      <c r="A15" s="15"/>
      <c r="B15" s="151" t="s">
        <v>49</v>
      </c>
      <c r="C15" s="152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13" t="s">
        <v>3</v>
      </c>
      <c r="C16" s="114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26" t="s">
        <v>50</v>
      </c>
      <c r="C17" s="127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53" t="s">
        <v>8</v>
      </c>
      <c r="C18" s="154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ht="17.25" thickBot="1" x14ac:dyDescent="0.35">
      <c r="A19" s="15"/>
      <c r="B19" s="148" t="s">
        <v>9</v>
      </c>
      <c r="C19" s="149"/>
      <c r="D19" s="149"/>
      <c r="E19" s="149"/>
      <c r="F19" s="155"/>
      <c r="G19" s="156"/>
      <c r="H19" s="15"/>
    </row>
    <row r="20" spans="1:8" s="23" customFormat="1" ht="33.75" thickBot="1" x14ac:dyDescent="0.35">
      <c r="A20" s="15"/>
      <c r="B20" s="71" t="s">
        <v>51</v>
      </c>
      <c r="C20" s="72"/>
      <c r="D20" s="73">
        <v>0.5</v>
      </c>
      <c r="E20" s="74">
        <v>114000</v>
      </c>
      <c r="F20" s="75">
        <f>D20*E20</f>
        <v>57000</v>
      </c>
      <c r="G20" s="76">
        <f t="shared" ref="G20" si="0">F20*12</f>
        <v>684000</v>
      </c>
      <c r="H20" s="15"/>
    </row>
    <row r="21" spans="1:8" s="23" customFormat="1" ht="17.25" thickBot="1" x14ac:dyDescent="0.35">
      <c r="A21" s="15"/>
      <c r="B21" s="142" t="s">
        <v>23</v>
      </c>
      <c r="C21" s="143"/>
      <c r="D21" s="77">
        <v>0.5</v>
      </c>
      <c r="E21" s="74">
        <v>137000</v>
      </c>
      <c r="F21" s="75">
        <f>E21*D21</f>
        <v>68500</v>
      </c>
      <c r="G21" s="76">
        <f>F21*12</f>
        <v>822000</v>
      </c>
      <c r="H21" s="15"/>
    </row>
    <row r="22" spans="1:8" s="23" customFormat="1" ht="17.25" thickBot="1" x14ac:dyDescent="0.35">
      <c r="A22" s="15"/>
      <c r="B22" s="144" t="s">
        <v>13</v>
      </c>
      <c r="C22" s="145"/>
      <c r="D22" s="78">
        <v>1</v>
      </c>
      <c r="E22" s="79">
        <v>125500</v>
      </c>
      <c r="F22" s="75">
        <f>E22*D22</f>
        <v>125500</v>
      </c>
      <c r="G22" s="80">
        <f>F22*12</f>
        <v>1506000</v>
      </c>
      <c r="H22" s="15"/>
    </row>
    <row r="23" spans="1:8" s="23" customFormat="1" ht="17.25" thickBot="1" x14ac:dyDescent="0.35">
      <c r="A23" s="15"/>
      <c r="B23" s="146" t="s">
        <v>24</v>
      </c>
      <c r="C23" s="147"/>
      <c r="D23" s="81">
        <v>1</v>
      </c>
      <c r="E23" s="74">
        <v>124000</v>
      </c>
      <c r="F23" s="75">
        <f>E23*D23</f>
        <v>124000</v>
      </c>
      <c r="G23" s="82">
        <f>F23*12</f>
        <v>1488000</v>
      </c>
      <c r="H23" s="15"/>
    </row>
    <row r="24" spans="1:8" s="23" customFormat="1" ht="17.25" thickBot="1" x14ac:dyDescent="0.35">
      <c r="A24" s="15"/>
      <c r="B24" s="60" t="s">
        <v>8</v>
      </c>
      <c r="C24" s="83"/>
      <c r="D24" s="84">
        <v>3</v>
      </c>
      <c r="E24" s="85">
        <f>SUM(E20:E23)</f>
        <v>500500</v>
      </c>
      <c r="F24" s="86">
        <f>SUM(F20:F23)</f>
        <v>375000</v>
      </c>
      <c r="G24" s="87">
        <f>SUM(G20:G23)</f>
        <v>4500000</v>
      </c>
      <c r="H24" s="15"/>
    </row>
    <row r="25" spans="1:8" s="23" customFormat="1" ht="24.75" customHeight="1" thickBot="1" x14ac:dyDescent="0.35">
      <c r="A25" s="15"/>
      <c r="B25" s="60" t="s">
        <v>8</v>
      </c>
      <c r="C25" s="83"/>
      <c r="D25" s="84">
        <f>D24+D18</f>
        <v>4.75</v>
      </c>
      <c r="E25" s="85"/>
      <c r="F25" s="86">
        <f>F24+F18</f>
        <v>617375</v>
      </c>
      <c r="G25" s="87">
        <f>G24+G18</f>
        <v>7408500</v>
      </c>
      <c r="H25" s="15"/>
    </row>
    <row r="26" spans="1:8" s="23" customFormat="1" x14ac:dyDescent="0.3">
      <c r="A26" s="15"/>
      <c r="B26" s="14"/>
      <c r="C26" s="15"/>
      <c r="D26" s="30"/>
      <c r="E26" s="31"/>
      <c r="F26" s="31"/>
      <c r="G26" s="31"/>
      <c r="H26" s="15"/>
    </row>
    <row r="27" spans="1:8" s="23" customFormat="1" ht="21.75" customHeight="1" x14ac:dyDescent="0.3">
      <c r="A27" s="15"/>
      <c r="B27" s="14" t="s">
        <v>52</v>
      </c>
      <c r="C27" s="15"/>
      <c r="D27" s="16"/>
      <c r="E27" s="16"/>
      <c r="F27" s="16"/>
      <c r="G27" s="16"/>
      <c r="H27" s="15"/>
    </row>
    <row r="28" spans="1:8" s="23" customFormat="1" ht="35.25" customHeight="1" x14ac:dyDescent="0.3">
      <c r="A28" s="15"/>
      <c r="B28" s="14" t="s">
        <v>53</v>
      </c>
      <c r="C28" s="105" t="s">
        <v>54</v>
      </c>
      <c r="D28" s="105"/>
      <c r="E28" s="105"/>
      <c r="F28" s="105"/>
      <c r="G28" s="105"/>
      <c r="H28" s="15"/>
    </row>
    <row r="29" spans="1:8" s="23" customFormat="1" x14ac:dyDescent="0.3">
      <c r="A29" s="15"/>
      <c r="B29" s="14"/>
      <c r="C29" s="106"/>
      <c r="D29" s="106"/>
      <c r="E29" s="31"/>
      <c r="F29" s="31"/>
      <c r="G29" s="31"/>
      <c r="H29" s="15"/>
    </row>
    <row r="30" spans="1:8" s="23" customFormat="1" x14ac:dyDescent="0.3">
      <c r="A30" s="15"/>
      <c r="B30" s="14"/>
      <c r="C30" s="15"/>
      <c r="D30" s="16"/>
      <c r="E30" s="31"/>
      <c r="F30" s="31"/>
      <c r="G30" s="31"/>
      <c r="H30" s="15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2"/>
      <c r="C36" s="1"/>
      <c r="D36" s="7"/>
      <c r="E36" s="8"/>
      <c r="F36" s="8"/>
      <c r="G36" s="8"/>
      <c r="H36" s="1"/>
    </row>
    <row r="37" spans="1:8" s="4" customFormat="1" ht="17.25" x14ac:dyDescent="0.3">
      <c r="A37" s="1"/>
      <c r="B37" s="104"/>
      <c r="C37" s="104"/>
      <c r="D37" s="7"/>
      <c r="E37" s="7"/>
      <c r="F37" s="7"/>
      <c r="G37" s="7"/>
      <c r="H37" s="1"/>
    </row>
  </sheetData>
  <mergeCells count="24">
    <mergeCell ref="B13:C13"/>
    <mergeCell ref="E1:G1"/>
    <mergeCell ref="E2:G2"/>
    <mergeCell ref="B3:C3"/>
    <mergeCell ref="E3:G3"/>
    <mergeCell ref="E4:G4"/>
    <mergeCell ref="F5:I5"/>
    <mergeCell ref="A7:G7"/>
    <mergeCell ref="B8:G8"/>
    <mergeCell ref="B9:G9"/>
    <mergeCell ref="B10:F10"/>
    <mergeCell ref="B11:G11"/>
    <mergeCell ref="B37:C37"/>
    <mergeCell ref="B14:G14"/>
    <mergeCell ref="B15:C15"/>
    <mergeCell ref="B16:C16"/>
    <mergeCell ref="B17:C17"/>
    <mergeCell ref="B18:C18"/>
    <mergeCell ref="B19:G19"/>
    <mergeCell ref="B21:C21"/>
    <mergeCell ref="B22:C22"/>
    <mergeCell ref="B23:C23"/>
    <mergeCell ref="C28:G28"/>
    <mergeCell ref="C29:D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636B-F617-45D0-A2FC-BD1C719E60C7}">
  <dimension ref="A1:I36"/>
  <sheetViews>
    <sheetView workbookViewId="0">
      <selection activeCell="Q21" sqref="Q21"/>
    </sheetView>
  </sheetViews>
  <sheetFormatPr defaultColWidth="9.140625" defaultRowHeight="16.5" x14ac:dyDescent="0.3"/>
  <cols>
    <col min="1" max="1" width="2.5703125" style="88" customWidth="1"/>
    <col min="2" max="2" width="21.140625" style="88" customWidth="1"/>
    <col min="3" max="3" width="9.5703125" style="88" customWidth="1"/>
    <col min="4" max="4" width="16.140625" style="88" customWidth="1"/>
    <col min="5" max="5" width="14.140625" style="88" customWidth="1"/>
    <col min="6" max="6" width="11.42578125" style="88" customWidth="1"/>
    <col min="7" max="7" width="17.4257812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78</v>
      </c>
      <c r="C1" s="57"/>
      <c r="D1" s="59"/>
      <c r="E1" s="158" t="s">
        <v>55</v>
      </c>
      <c r="F1" s="158"/>
      <c r="G1" s="158"/>
    </row>
    <row r="2" spans="1:9" s="4" customFormat="1" ht="17.25" x14ac:dyDescent="0.3">
      <c r="A2" s="1"/>
      <c r="D2" s="16"/>
      <c r="E2" s="158" t="s">
        <v>44</v>
      </c>
      <c r="F2" s="158"/>
      <c r="G2" s="158"/>
    </row>
    <row r="3" spans="1:9" s="4" customFormat="1" ht="17.25" x14ac:dyDescent="0.3">
      <c r="A3" s="1"/>
      <c r="B3" s="190" t="s">
        <v>83</v>
      </c>
      <c r="C3" s="190"/>
      <c r="D3" s="21"/>
      <c r="E3" s="158" t="s">
        <v>45</v>
      </c>
      <c r="F3" s="158"/>
      <c r="G3" s="158"/>
    </row>
    <row r="4" spans="1:9" s="4" customFormat="1" ht="17.25" x14ac:dyDescent="0.3">
      <c r="A4" s="1"/>
      <c r="B4" s="2"/>
      <c r="C4" s="1"/>
      <c r="D4" s="7"/>
      <c r="E4" s="158" t="s">
        <v>76</v>
      </c>
      <c r="F4" s="158"/>
      <c r="G4" s="158"/>
    </row>
    <row r="5" spans="1:9" s="4" customFormat="1" ht="17.25" x14ac:dyDescent="0.3">
      <c r="A5" s="1"/>
      <c r="B5" s="5"/>
      <c r="D5" s="6"/>
      <c r="E5" s="6"/>
      <c r="F5" s="159"/>
      <c r="G5" s="159"/>
      <c r="H5" s="159"/>
      <c r="I5" s="159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x14ac:dyDescent="0.3">
      <c r="A7" s="193" t="s">
        <v>87</v>
      </c>
      <c r="B7" s="193"/>
      <c r="C7" s="193"/>
      <c r="D7" s="193"/>
      <c r="E7" s="193"/>
      <c r="F7" s="193"/>
      <c r="G7" s="193"/>
      <c r="H7" s="57"/>
    </row>
    <row r="8" spans="1:9" s="23" customFormat="1" x14ac:dyDescent="0.3">
      <c r="A8" s="57"/>
      <c r="B8" s="192" t="s">
        <v>56</v>
      </c>
      <c r="C8" s="192"/>
      <c r="D8" s="192"/>
      <c r="E8" s="192"/>
      <c r="F8" s="192"/>
      <c r="G8" s="192"/>
      <c r="H8" s="57"/>
    </row>
    <row r="9" spans="1:9" s="23" customFormat="1" x14ac:dyDescent="0.3">
      <c r="A9" s="57"/>
      <c r="B9" s="192" t="s">
        <v>57</v>
      </c>
      <c r="C9" s="192"/>
      <c r="D9" s="192"/>
      <c r="E9" s="192"/>
      <c r="F9" s="192"/>
      <c r="G9" s="192"/>
      <c r="H9" s="57"/>
    </row>
    <row r="10" spans="1:9" s="4" customFormat="1" ht="17.25" x14ac:dyDescent="0.3">
      <c r="A10" s="1"/>
      <c r="B10" s="157"/>
      <c r="C10" s="157"/>
      <c r="D10" s="157"/>
      <c r="E10" s="157"/>
      <c r="F10" s="157"/>
      <c r="G10" s="7"/>
      <c r="H10" s="1"/>
    </row>
    <row r="11" spans="1:9" s="23" customFormat="1" x14ac:dyDescent="0.3">
      <c r="A11" s="15"/>
      <c r="B11" s="105" t="s">
        <v>58</v>
      </c>
      <c r="C11" s="105"/>
      <c r="D11" s="105"/>
      <c r="E11" s="105"/>
      <c r="F11" s="105"/>
      <c r="G11" s="105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61">
        <f>D24</f>
        <v>4.25</v>
      </c>
      <c r="H12" s="15"/>
    </row>
    <row r="13" spans="1:9" s="23" customFormat="1" ht="57" customHeight="1" thickBot="1" x14ac:dyDescent="0.35">
      <c r="A13" s="15"/>
      <c r="B13" s="134" t="s">
        <v>0</v>
      </c>
      <c r="C13" s="135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48" t="s">
        <v>26</v>
      </c>
      <c r="C14" s="149"/>
      <c r="D14" s="149"/>
      <c r="E14" s="149"/>
      <c r="F14" s="149"/>
      <c r="G14" s="150"/>
      <c r="H14" s="15"/>
    </row>
    <row r="15" spans="1:9" s="23" customFormat="1" x14ac:dyDescent="0.3">
      <c r="A15" s="15"/>
      <c r="B15" s="151" t="s">
        <v>49</v>
      </c>
      <c r="C15" s="152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13" t="s">
        <v>3</v>
      </c>
      <c r="C16" s="114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26" t="s">
        <v>50</v>
      </c>
      <c r="C17" s="127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53" t="s">
        <v>8</v>
      </c>
      <c r="C18" s="154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x14ac:dyDescent="0.3">
      <c r="A19" s="15"/>
      <c r="B19" s="160" t="s">
        <v>9</v>
      </c>
      <c r="C19" s="161"/>
      <c r="D19" s="161"/>
      <c r="E19" s="161"/>
      <c r="F19" s="161"/>
      <c r="G19" s="162"/>
      <c r="H19" s="15"/>
    </row>
    <row r="20" spans="1:8" s="23" customFormat="1" x14ac:dyDescent="0.3">
      <c r="A20" s="15"/>
      <c r="B20" s="113" t="s">
        <v>23</v>
      </c>
      <c r="C20" s="114"/>
      <c r="D20" s="40">
        <v>0.5</v>
      </c>
      <c r="E20" s="26">
        <v>137000</v>
      </c>
      <c r="F20" s="26">
        <f>E20*D20</f>
        <v>68500</v>
      </c>
      <c r="G20" s="27">
        <f>F20*12</f>
        <v>822000</v>
      </c>
      <c r="H20" s="15"/>
    </row>
    <row r="21" spans="1:8" s="23" customFormat="1" x14ac:dyDescent="0.3">
      <c r="A21" s="15"/>
      <c r="B21" s="113" t="s">
        <v>13</v>
      </c>
      <c r="C21" s="114"/>
      <c r="D21" s="40">
        <v>1</v>
      </c>
      <c r="E21" s="26">
        <v>125500</v>
      </c>
      <c r="F21" s="26">
        <f>E21*D21</f>
        <v>125500</v>
      </c>
      <c r="G21" s="27">
        <f>F21*12</f>
        <v>1506000</v>
      </c>
      <c r="H21" s="15"/>
    </row>
    <row r="22" spans="1:8" s="23" customFormat="1" x14ac:dyDescent="0.3">
      <c r="A22" s="15"/>
      <c r="B22" s="130" t="s">
        <v>24</v>
      </c>
      <c r="C22" s="131"/>
      <c r="D22" s="40">
        <v>1</v>
      </c>
      <c r="E22" s="26">
        <v>124000</v>
      </c>
      <c r="F22" s="26">
        <f>E22*D22</f>
        <v>124000</v>
      </c>
      <c r="G22" s="27">
        <f>F22*12</f>
        <v>1488000</v>
      </c>
      <c r="H22" s="15"/>
    </row>
    <row r="23" spans="1:8" s="23" customFormat="1" ht="17.25" thickBot="1" x14ac:dyDescent="0.35">
      <c r="A23" s="15"/>
      <c r="B23" s="89" t="s">
        <v>8</v>
      </c>
      <c r="C23" s="90"/>
      <c r="D23" s="91">
        <f>D20+D21+D22</f>
        <v>2.5</v>
      </c>
      <c r="E23" s="92">
        <f>SUM(E20:E22)</f>
        <v>386500</v>
      </c>
      <c r="F23" s="93">
        <f>SUM(F20:F22)</f>
        <v>318000</v>
      </c>
      <c r="G23" s="94">
        <f>SUM(G20:G22)</f>
        <v>3816000</v>
      </c>
      <c r="H23" s="15"/>
    </row>
    <row r="24" spans="1:8" s="23" customFormat="1" ht="24.75" customHeight="1" thickBot="1" x14ac:dyDescent="0.35">
      <c r="A24" s="15"/>
      <c r="B24" s="60" t="s">
        <v>8</v>
      </c>
      <c r="C24" s="83"/>
      <c r="D24" s="84">
        <f>D23+D18</f>
        <v>4.25</v>
      </c>
      <c r="E24" s="85"/>
      <c r="F24" s="86">
        <f>F23+F18</f>
        <v>560375</v>
      </c>
      <c r="G24" s="87">
        <f>G23+G18</f>
        <v>6724500</v>
      </c>
      <c r="H24" s="15"/>
    </row>
    <row r="25" spans="1:8" s="23" customFormat="1" x14ac:dyDescent="0.3">
      <c r="A25" s="15"/>
      <c r="B25" s="14"/>
      <c r="C25" s="15"/>
      <c r="D25" s="30"/>
      <c r="E25" s="31"/>
      <c r="F25" s="31"/>
      <c r="G25" s="31"/>
      <c r="H25" s="15"/>
    </row>
    <row r="26" spans="1:8" s="23" customFormat="1" ht="21.75" customHeight="1" x14ac:dyDescent="0.3">
      <c r="A26" s="15"/>
      <c r="B26" s="14" t="s">
        <v>52</v>
      </c>
      <c r="C26" s="15"/>
      <c r="D26" s="16"/>
      <c r="E26" s="16"/>
      <c r="F26" s="16"/>
      <c r="G26" s="16"/>
      <c r="H26" s="15"/>
    </row>
    <row r="27" spans="1:8" s="23" customFormat="1" ht="35.25" customHeight="1" x14ac:dyDescent="0.3">
      <c r="A27" s="15"/>
      <c r="B27" s="14" t="s">
        <v>53</v>
      </c>
      <c r="C27" s="105" t="s">
        <v>54</v>
      </c>
      <c r="D27" s="105"/>
      <c r="E27" s="105"/>
      <c r="F27" s="105"/>
      <c r="G27" s="105"/>
      <c r="H27" s="15"/>
    </row>
    <row r="28" spans="1:8" s="23" customFormat="1" x14ac:dyDescent="0.3">
      <c r="A28" s="15"/>
      <c r="B28" s="14"/>
      <c r="C28" s="106"/>
      <c r="D28" s="106"/>
      <c r="E28" s="31"/>
      <c r="F28" s="31"/>
      <c r="G28" s="31"/>
      <c r="H28" s="15"/>
    </row>
    <row r="29" spans="1:8" s="23" customFormat="1" x14ac:dyDescent="0.3">
      <c r="A29" s="15"/>
      <c r="B29" s="14"/>
      <c r="C29" s="15"/>
      <c r="D29" s="16"/>
      <c r="E29" s="31"/>
      <c r="F29" s="31"/>
      <c r="G29" s="31"/>
      <c r="H29" s="15"/>
    </row>
    <row r="30" spans="1:8" s="4" customFormat="1" ht="17.25" x14ac:dyDescent="0.3">
      <c r="A30" s="1"/>
      <c r="B30" s="2"/>
      <c r="C30" s="1"/>
      <c r="D30" s="7"/>
      <c r="E30" s="8"/>
      <c r="F30" s="8"/>
      <c r="G30" s="8"/>
      <c r="H30" s="1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104"/>
      <c r="C36" s="104"/>
      <c r="D36" s="7"/>
      <c r="E36" s="7"/>
      <c r="F36" s="7"/>
      <c r="G36" s="7"/>
      <c r="H36" s="1"/>
    </row>
  </sheetData>
  <mergeCells count="23">
    <mergeCell ref="B13:C13"/>
    <mergeCell ref="E1:G1"/>
    <mergeCell ref="E2:G2"/>
    <mergeCell ref="B3:C3"/>
    <mergeCell ref="E3:G3"/>
    <mergeCell ref="E4:G4"/>
    <mergeCell ref="F5:I5"/>
    <mergeCell ref="B8:G8"/>
    <mergeCell ref="B9:G9"/>
    <mergeCell ref="B10:F10"/>
    <mergeCell ref="B11:G11"/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</mergeCells>
  <pageMargins left="0" right="0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2102-45EA-4F54-A91F-A9452D9DE0FC}">
  <dimension ref="B1:I28"/>
  <sheetViews>
    <sheetView tabSelected="1" workbookViewId="0">
      <selection activeCell="Q11" sqref="Q11"/>
    </sheetView>
  </sheetViews>
  <sheetFormatPr defaultRowHeight="15" x14ac:dyDescent="0.25"/>
  <cols>
    <col min="1" max="1" width="2.28515625" customWidth="1"/>
    <col min="2" max="2" width="14.140625" customWidth="1"/>
    <col min="3" max="3" width="16.5703125" customWidth="1"/>
    <col min="4" max="4" width="13.7109375" customWidth="1"/>
    <col min="5" max="5" width="13.140625" customWidth="1"/>
    <col min="6" max="6" width="15.7109375" customWidth="1"/>
    <col min="7" max="7" width="13.42578125" customWidth="1"/>
  </cols>
  <sheetData>
    <row r="1" spans="2:9" s="4" customFormat="1" ht="18.75" customHeight="1" x14ac:dyDescent="0.3">
      <c r="B1" s="58" t="s">
        <v>82</v>
      </c>
      <c r="C1" s="57"/>
      <c r="D1" s="59"/>
      <c r="E1" s="158" t="s">
        <v>59</v>
      </c>
      <c r="F1" s="158"/>
      <c r="G1" s="158"/>
    </row>
    <row r="2" spans="2:9" s="4" customFormat="1" ht="17.25" x14ac:dyDescent="0.3">
      <c r="D2" s="16"/>
      <c r="E2" s="158" t="s">
        <v>44</v>
      </c>
      <c r="F2" s="158"/>
      <c r="G2" s="158"/>
    </row>
    <row r="3" spans="2:9" s="4" customFormat="1" ht="17.25" x14ac:dyDescent="0.3">
      <c r="B3" s="190" t="s">
        <v>81</v>
      </c>
      <c r="C3" s="190"/>
      <c r="D3" s="21"/>
      <c r="E3" s="158" t="s">
        <v>45</v>
      </c>
      <c r="F3" s="158"/>
      <c r="G3" s="158"/>
    </row>
    <row r="4" spans="2:9" s="4" customFormat="1" ht="17.25" x14ac:dyDescent="0.3">
      <c r="B4" s="2"/>
      <c r="C4" s="1"/>
      <c r="D4" s="7"/>
      <c r="E4" s="158" t="s">
        <v>77</v>
      </c>
      <c r="F4" s="158"/>
      <c r="G4" s="158"/>
    </row>
    <row r="5" spans="2:9" s="4" customFormat="1" ht="36.75" customHeight="1" x14ac:dyDescent="0.3">
      <c r="B5" s="225" t="s">
        <v>86</v>
      </c>
      <c r="C5" s="225"/>
      <c r="D5" s="225"/>
      <c r="E5" s="225"/>
      <c r="F5" s="225"/>
      <c r="G5" s="225"/>
      <c r="H5" s="6"/>
      <c r="I5" s="6"/>
    </row>
    <row r="6" spans="2:9" s="23" customFormat="1" ht="16.5" x14ac:dyDescent="0.3">
      <c r="B6" s="192" t="s">
        <v>60</v>
      </c>
      <c r="C6" s="192"/>
      <c r="D6" s="192"/>
      <c r="E6" s="192"/>
      <c r="F6" s="192"/>
      <c r="G6" s="192"/>
      <c r="H6" s="15"/>
    </row>
    <row r="7" spans="2:9" s="23" customFormat="1" ht="16.5" x14ac:dyDescent="0.3">
      <c r="B7" s="95"/>
      <c r="C7" s="192" t="s">
        <v>61</v>
      </c>
      <c r="D7" s="192"/>
      <c r="E7" s="192"/>
      <c r="F7" s="192"/>
      <c r="G7" s="95"/>
      <c r="H7" s="15"/>
    </row>
    <row r="8" spans="2:9" s="23" customFormat="1" ht="16.5" x14ac:dyDescent="0.3">
      <c r="B8" s="105"/>
      <c r="C8" s="105"/>
      <c r="D8" s="105"/>
      <c r="E8" s="105"/>
      <c r="F8" s="105"/>
      <c r="G8" s="15"/>
      <c r="H8" s="15"/>
    </row>
    <row r="9" spans="2:9" s="23" customFormat="1" ht="16.5" x14ac:dyDescent="0.3">
      <c r="B9" s="182" t="s">
        <v>48</v>
      </c>
      <c r="C9" s="182"/>
      <c r="D9" s="182"/>
      <c r="E9" s="182"/>
      <c r="F9" s="182"/>
      <c r="G9" s="182"/>
      <c r="H9" s="15"/>
    </row>
    <row r="10" spans="2:9" s="23" customFormat="1" ht="17.25" thickBot="1" x14ac:dyDescent="0.35">
      <c r="B10" s="182" t="s">
        <v>62</v>
      </c>
      <c r="C10" s="182"/>
      <c r="D10" s="182"/>
      <c r="E10" s="182"/>
      <c r="F10" s="182"/>
      <c r="G10" s="183"/>
      <c r="H10" s="15"/>
    </row>
    <row r="11" spans="2:9" ht="19.149999999999999" customHeight="1" x14ac:dyDescent="0.3">
      <c r="B11" s="184" t="s">
        <v>0</v>
      </c>
      <c r="C11" s="185"/>
      <c r="D11" s="219" t="s">
        <v>63</v>
      </c>
      <c r="E11" s="96"/>
      <c r="F11" s="96" t="s">
        <v>64</v>
      </c>
      <c r="G11" s="222" t="s">
        <v>65</v>
      </c>
      <c r="H11" s="15"/>
      <c r="I11" s="23"/>
    </row>
    <row r="12" spans="2:9" ht="15" customHeight="1" x14ac:dyDescent="0.3">
      <c r="B12" s="186"/>
      <c r="C12" s="187"/>
      <c r="D12" s="220" t="s">
        <v>66</v>
      </c>
      <c r="E12" s="194" t="s">
        <v>1</v>
      </c>
      <c r="F12" s="195" t="s">
        <v>67</v>
      </c>
      <c r="G12" s="223"/>
      <c r="H12" s="15"/>
      <c r="I12" s="23"/>
    </row>
    <row r="13" spans="2:9" ht="13.9" customHeight="1" thickBot="1" x14ac:dyDescent="0.35">
      <c r="B13" s="188"/>
      <c r="C13" s="189"/>
      <c r="D13" s="221" t="s">
        <v>68</v>
      </c>
      <c r="E13" s="97"/>
      <c r="F13" s="97"/>
      <c r="G13" s="224"/>
      <c r="H13" s="15"/>
      <c r="I13" s="23"/>
    </row>
    <row r="14" spans="2:9" ht="17.25" thickBot="1" x14ac:dyDescent="0.35">
      <c r="B14" s="165" t="s">
        <v>69</v>
      </c>
      <c r="C14" s="166"/>
      <c r="D14" s="167"/>
      <c r="E14" s="167"/>
      <c r="F14" s="167"/>
      <c r="G14" s="168"/>
      <c r="H14" s="15"/>
      <c r="I14" s="23"/>
    </row>
    <row r="15" spans="2:9" ht="19.899999999999999" customHeight="1" x14ac:dyDescent="0.3">
      <c r="B15" s="169" t="s">
        <v>49</v>
      </c>
      <c r="C15" s="170"/>
      <c r="D15" s="196">
        <v>1</v>
      </c>
      <c r="E15" s="196">
        <v>138500</v>
      </c>
      <c r="F15" s="196">
        <f>E15*D15</f>
        <v>138500</v>
      </c>
      <c r="G15" s="197">
        <f>F15*12</f>
        <v>1662000</v>
      </c>
      <c r="H15" s="15"/>
      <c r="I15" s="23"/>
    </row>
    <row r="16" spans="2:9" ht="16.149999999999999" customHeight="1" x14ac:dyDescent="0.3">
      <c r="B16" s="171" t="s">
        <v>70</v>
      </c>
      <c r="C16" s="172"/>
      <c r="D16" s="198">
        <v>0.5</v>
      </c>
      <c r="E16" s="199">
        <v>138500</v>
      </c>
      <c r="F16" s="199">
        <f>E16*D16</f>
        <v>69250</v>
      </c>
      <c r="G16" s="200">
        <f>F16*12</f>
        <v>831000</v>
      </c>
      <c r="H16" s="15"/>
      <c r="I16" s="23"/>
    </row>
    <row r="17" spans="2:9" ht="18.600000000000001" customHeight="1" thickBot="1" x14ac:dyDescent="0.35">
      <c r="B17" s="173" t="s">
        <v>5</v>
      </c>
      <c r="C17" s="174"/>
      <c r="D17" s="201">
        <v>0.25</v>
      </c>
      <c r="E17" s="202">
        <v>138500</v>
      </c>
      <c r="F17" s="202">
        <f>D17*E17</f>
        <v>34625</v>
      </c>
      <c r="G17" s="203">
        <f>F17*12</f>
        <v>415500</v>
      </c>
      <c r="H17" s="15"/>
      <c r="I17" s="23"/>
    </row>
    <row r="18" spans="2:9" ht="19.899999999999999" customHeight="1" thickBot="1" x14ac:dyDescent="0.35">
      <c r="B18" s="204" t="s">
        <v>8</v>
      </c>
      <c r="C18" s="205"/>
      <c r="D18" s="206">
        <v>1.75</v>
      </c>
      <c r="E18" s="207"/>
      <c r="F18" s="208">
        <f>SUM(F15:F17)</f>
        <v>242375</v>
      </c>
      <c r="G18" s="209">
        <f>SUM(G15:G17)</f>
        <v>2908500</v>
      </c>
      <c r="H18" s="15"/>
      <c r="I18" s="23"/>
    </row>
    <row r="19" spans="2:9" ht="17.25" thickBot="1" x14ac:dyDescent="0.35">
      <c r="B19" s="175" t="s">
        <v>71</v>
      </c>
      <c r="C19" s="176"/>
      <c r="D19" s="177"/>
      <c r="E19" s="177"/>
      <c r="F19" s="177"/>
      <c r="G19" s="178"/>
      <c r="H19" s="15"/>
      <c r="I19" s="23"/>
    </row>
    <row r="20" spans="2:9" ht="19.899999999999999" customHeight="1" x14ac:dyDescent="0.3">
      <c r="B20" s="169" t="s">
        <v>23</v>
      </c>
      <c r="C20" s="170"/>
      <c r="D20" s="210">
        <v>0.5</v>
      </c>
      <c r="E20" s="196">
        <v>137000</v>
      </c>
      <c r="F20" s="196">
        <f>E20*D20</f>
        <v>68500</v>
      </c>
      <c r="G20" s="197">
        <f>F20*12</f>
        <v>822000</v>
      </c>
      <c r="H20" s="15"/>
      <c r="I20" s="23"/>
    </row>
    <row r="21" spans="2:9" ht="16.899999999999999" customHeight="1" x14ac:dyDescent="0.3">
      <c r="B21" s="171" t="s">
        <v>13</v>
      </c>
      <c r="C21" s="172"/>
      <c r="D21" s="210">
        <v>1</v>
      </c>
      <c r="E21" s="199">
        <v>125500</v>
      </c>
      <c r="F21" s="199">
        <f>E21*D21</f>
        <v>125500</v>
      </c>
      <c r="G21" s="200">
        <f>F21*12</f>
        <v>1506000</v>
      </c>
      <c r="H21" s="15"/>
      <c r="I21" s="23"/>
    </row>
    <row r="22" spans="2:9" ht="18" customHeight="1" x14ac:dyDescent="0.3">
      <c r="B22" s="211" t="s">
        <v>72</v>
      </c>
      <c r="C22" s="212"/>
      <c r="D22" s="210">
        <v>1</v>
      </c>
      <c r="E22" s="199">
        <v>125500</v>
      </c>
      <c r="F22" s="199">
        <f>E22*D22</f>
        <v>125500</v>
      </c>
      <c r="G22" s="200">
        <f>F22*12</f>
        <v>1506000</v>
      </c>
      <c r="H22" s="15"/>
      <c r="I22" s="23"/>
    </row>
    <row r="23" spans="2:9" ht="16.899999999999999" customHeight="1" thickBot="1" x14ac:dyDescent="0.35">
      <c r="B23" s="213" t="s">
        <v>8</v>
      </c>
      <c r="C23" s="214"/>
      <c r="D23" s="215">
        <v>2.5</v>
      </c>
      <c r="E23" s="216">
        <f>SUM(E20:E22)</f>
        <v>388000</v>
      </c>
      <c r="F23" s="216">
        <f>SUM(F20:F22)</f>
        <v>319500</v>
      </c>
      <c r="G23" s="217">
        <f>SUM(G20:G22)</f>
        <v>3834000</v>
      </c>
      <c r="H23" s="15"/>
      <c r="I23" s="23"/>
    </row>
    <row r="24" spans="2:9" ht="18" customHeight="1" thickBot="1" x14ac:dyDescent="0.35">
      <c r="B24" s="218" t="s">
        <v>8</v>
      </c>
      <c r="C24" s="205"/>
      <c r="D24" s="206">
        <f>D23+D18</f>
        <v>4.25</v>
      </c>
      <c r="E24" s="207"/>
      <c r="F24" s="208">
        <f>F23+F18</f>
        <v>561875</v>
      </c>
      <c r="G24" s="209">
        <f>G23+G18</f>
        <v>6742500</v>
      </c>
      <c r="H24" s="15"/>
      <c r="I24" s="23"/>
    </row>
    <row r="25" spans="2:9" ht="16.5" x14ac:dyDescent="0.3">
      <c r="B25" s="179"/>
      <c r="C25" s="179"/>
      <c r="D25" s="179"/>
      <c r="E25" s="179"/>
      <c r="F25" s="179"/>
      <c r="G25" s="179"/>
      <c r="H25" s="179"/>
      <c r="I25" s="23"/>
    </row>
    <row r="26" spans="2:9" ht="19.149999999999999" customHeight="1" x14ac:dyDescent="0.25">
      <c r="B26" s="98" t="s">
        <v>2</v>
      </c>
      <c r="C26" s="57"/>
      <c r="D26" s="57"/>
      <c r="E26" s="180" t="s">
        <v>73</v>
      </c>
      <c r="F26" s="181"/>
      <c r="G26" s="181"/>
      <c r="H26" s="181"/>
      <c r="I26" s="181"/>
    </row>
    <row r="27" spans="2:9" ht="24.6" customHeight="1" x14ac:dyDescent="0.25">
      <c r="B27" s="98" t="s">
        <v>10</v>
      </c>
      <c r="C27" s="58"/>
      <c r="D27" s="57"/>
      <c r="E27" s="180" t="s">
        <v>74</v>
      </c>
      <c r="F27" s="181"/>
      <c r="G27" s="181"/>
      <c r="H27" s="181"/>
      <c r="I27" s="181"/>
    </row>
    <row r="28" spans="2:9" x14ac:dyDescent="0.25">
      <c r="B28" s="57"/>
      <c r="C28" s="57"/>
      <c r="D28" s="57"/>
      <c r="E28" s="58"/>
      <c r="F28" s="163"/>
      <c r="G28" s="164"/>
      <c r="H28" s="164"/>
      <c r="I28" s="164"/>
    </row>
  </sheetData>
  <mergeCells count="24">
    <mergeCell ref="E1:G1"/>
    <mergeCell ref="E2:G2"/>
    <mergeCell ref="B3:C3"/>
    <mergeCell ref="E3:G3"/>
    <mergeCell ref="B8:F8"/>
    <mergeCell ref="B21:C21"/>
    <mergeCell ref="B25:H25"/>
    <mergeCell ref="E26:I26"/>
    <mergeCell ref="E27:I27"/>
    <mergeCell ref="B9:G9"/>
    <mergeCell ref="B10:G10"/>
    <mergeCell ref="B11:C13"/>
    <mergeCell ref="G11:G13"/>
    <mergeCell ref="E4:G4"/>
    <mergeCell ref="B5:G5"/>
    <mergeCell ref="B6:G6"/>
    <mergeCell ref="C7:F7"/>
    <mergeCell ref="F28:I28"/>
    <mergeCell ref="B14:G14"/>
    <mergeCell ref="B15:C15"/>
    <mergeCell ref="B16:C16"/>
    <mergeCell ref="B17:C17"/>
    <mergeCell ref="B19:G19"/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Ագարակի մանկ</vt:lpstr>
      <vt:lpstr>Կարճևան</vt:lpstr>
      <vt:lpstr>Ալվանք</vt:lpstr>
      <vt:lpstr>Շվանիձոր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2025-09-16T11:28:46Z</dcterms:modified>
</cp:coreProperties>
</file>